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060" activeTab="0"/>
  </bookViews>
  <sheets>
    <sheet name="2021-2023" sheetId="1" r:id="rId1"/>
  </sheets>
  <definedNames/>
  <calcPr fullCalcOnLoad="1"/>
</workbook>
</file>

<file path=xl/sharedStrings.xml><?xml version="1.0" encoding="utf-8"?>
<sst xmlns="http://schemas.openxmlformats.org/spreadsheetml/2006/main" count="413" uniqueCount="262">
  <si>
    <t>(тыс.руб.)</t>
  </si>
  <si>
    <t>Наименование группы источников доходов бюджетов/наименование источника дохода бюджета</t>
  </si>
  <si>
    <t>Номер реестровой записи</t>
  </si>
  <si>
    <t>Классификация доходов бюджетов</t>
  </si>
  <si>
    <t>код</t>
  </si>
  <si>
    <t>наименование</t>
  </si>
  <si>
    <t>Наименование главного администратора доходов районного бюджета</t>
  </si>
  <si>
    <t>Код строки</t>
  </si>
  <si>
    <t>Показатели прогноза доходов бюджета по источнику доходов бюджета, сформированные в целях составления и утверждения решения о бюджете</t>
  </si>
  <si>
    <t>Итого</t>
  </si>
  <si>
    <t>Налог на доходы физических лиц</t>
  </si>
  <si>
    <t>Управление Федеральной налоговой службы по Амурской области</t>
  </si>
  <si>
    <t>182 1 05 02010 02 0000 110</t>
  </si>
  <si>
    <t>Единый налог на вмененный доход для отдельных видов деятельности</t>
  </si>
  <si>
    <t>182 1 05 03010 01 0000 110</t>
  </si>
  <si>
    <t>182 1 08 03010 01 0000 110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</si>
  <si>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</si>
  <si>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</si>
  <si>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</si>
  <si>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сбросы загрязняющих веществ в водные объекты</t>
  </si>
  <si>
    <t>Дотации бюджетам муниципальных районов на поддержку мер по обеспечению сбалансированности бюджетов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</si>
  <si>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</si>
  <si>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</si>
  <si>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</si>
  <si>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Прочие субвенции бюджетам муниципальных районов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</si>
  <si>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</si>
  <si>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</si>
  <si>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Прочие субсидии бюджетам муниципальных районов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</si>
  <si>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</si>
  <si>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</si>
  <si>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на 2021 год</t>
  </si>
  <si>
    <t>048 1 12 01041 01 0000 120</t>
  </si>
  <si>
    <t>003 2 02 15001 05 0000 150</t>
  </si>
  <si>
    <t>003 2 02 15002 05 0000 150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</si>
  <si>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</si>
  <si>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002 2 02 35120 05 0000 150</t>
  </si>
  <si>
    <t>002 2 02 39999 05 0000 150</t>
  </si>
  <si>
    <t>Субсидии бюджетам муниципальных районов на реализацию мероприятий по обеспечению жильем молодых семей</t>
  </si>
  <si>
    <t>на 2022 год</t>
  </si>
  <si>
    <t>14 ноября 2019 года</t>
  </si>
  <si>
    <t>Налоговые и неналоговые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</si>
  <si>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</si>
  <si>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Федеральная налоговая служба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</si>
  <si>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</si>
  <si>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</si>
  <si>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</si>
  <si>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</si>
  <si>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</si>
  <si>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</si>
  <si>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</si>
  <si>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</si>
  <si>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</si>
  <si>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</si>
  <si>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</si>
  <si>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182 1 01 02010 01 0000 110 </t>
  </si>
  <si>
    <t xml:space="preserve">182 1 01 02020 01 0000 110 </t>
  </si>
  <si>
    <t xml:space="preserve">182 1 01 02030 01 0000 110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</si>
  <si>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</si>
  <si>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</si>
  <si>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ПРИБЫЛЬ, ДОХОДЫ</t>
  </si>
  <si>
    <t>Федеральное казначейство</t>
  </si>
  <si>
    <t>100 1 03 02231 01 0000 110</t>
  </si>
  <si>
    <t>100 1 03 02241 01 0000 110</t>
  </si>
  <si>
    <t>100 1 03 02251 01 0000 110</t>
  </si>
  <si>
    <t>100 1 03 02261 01 0000 110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</si>
  <si>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</si>
  <si>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</si>
  <si>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рф)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</si>
  <si>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</si>
  <si>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</si>
  <si>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</si>
  <si>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</si>
  <si>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</si>
  <si>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</si>
  <si>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(пени по соответствующему платежу)</t>
  </si>
  <si>
    <t xml:space="preserve">182 1 05 01010 00 0000 110 </t>
  </si>
  <si>
    <t xml:space="preserve">182 1 05 01020 00 0000 110 </t>
  </si>
  <si>
    <t>Налог, взимаемый с налогоплательщиков, выбравших в качестве объекта налогообложения доходы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</si>
  <si>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</si>
  <si>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</si>
  <si>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Единый налог на вмененный доход для отдельных видов деятельности (пени по соответствующему платежу)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</si>
  <si>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</si>
  <si>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</si>
  <si>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 (пени по соответствующему платежу)</t>
  </si>
  <si>
    <t xml:space="preserve">Единый сельскохозяйственный налог 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</si>
  <si>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</si>
  <si>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Единый сельскохозяйственный налог  (пени по соответствующему платежу)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</si>
  <si>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</si>
  <si>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Федерации)г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</si>
  <si>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</si>
  <si>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</si>
  <si>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РФ)</t>
  </si>
  <si>
    <t>Государственная пошлина по делам, рассматриваемым в судах общей юрисдикции, мировыми судьями (за исключением Верховного Суда РФ)  (сумма платежа (перерасчеты, недоимка и задолженность по соответствующему платежу, в том числе по отмененному)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</si>
  <si>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</si>
  <si>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</si>
  <si>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</si>
  <si>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Федеральная служба по надзору в сфере природопользования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</si>
  <si>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</si>
  <si>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</si>
  <si>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выбросы загрязняющих веществ в атмосферный воздух стационарными объектами</t>
  </si>
  <si>
    <t xml:space="preserve">048 1 12 01010 01 0000 120 </t>
  </si>
  <si>
    <t xml:space="preserve">048 1 12 01030 01 0000 120 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</si>
  <si>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</si>
  <si>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Плата за размещение отходов производства</t>
  </si>
  <si>
    <t>ДОХОДЫ ОТ ОКАЗАНИЯ ПЛАТНЫХ УСЛУГ (РАБОТ) И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</si>
  <si>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</si>
  <si>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муниципальных районов</t>
  </si>
  <si>
    <t>ДОХОДЫ ОТ ПРОДАЖИ МАТЕРИАЛЬНЫХ И НЕМАТЕРИАЛЬНЫХ АКТИВОВ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</si>
  <si>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</si>
  <si>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</si>
  <si>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</si>
  <si>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</si>
  <si>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бюджетам муниципальных районовна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</si>
  <si>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</si>
  <si>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</si>
  <si>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Субсидии бюджетам муниципальных районов на реализацию мероприятий государственной программы Российской Федерации "Доступная среда"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</si>
  <si>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</si>
  <si>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002 2 02 25497 05 0000 150</t>
  </si>
  <si>
    <t>Субсидии бюджетам муниципальных районов на финансовое обеспечение отдельных полномочий</t>
  </si>
  <si>
    <t>003 2 02 29998 05 0000 150</t>
  </si>
  <si>
    <t>002 2 02 29999 05 0000 150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</si>
  <si>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</si>
  <si>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</si>
  <si>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Прочие субвенции</t>
  </si>
  <si>
    <t>Иные межбюджетные трансферты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</si>
  <si>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</si>
  <si>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</si>
  <si>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ВОЗВРАТ ОСТАТКОВ СУБСИДИЙ, СУБВЕНЦИЙ И ИНЫХ МЕЖБЮДЖЕТНЫХ ТРАНСФЕРТОВ, ИМЕЮЩИХ ЦЕЛЕВОЕ НАЗНАЧЕНИЕ, ПРОШЛЫХ ЛЕТ</t>
  </si>
  <si>
    <t>002 2 19 25018 05 0000 150</t>
  </si>
  <si>
    <t>ШТРАФЫ, САНКЦИИ, ВОЗМЕЩЕНИЕ УЩЕРБА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</si>
  <si>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</si>
  <si>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>Прогноз доходов бюджета на 2020 год</t>
  </si>
  <si>
    <t>Кассовые поступления по состоянию на 01.10.20г.</t>
  </si>
  <si>
    <t>Оценка исполнения в 2020 году</t>
  </si>
  <si>
    <t>на 2023 год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</si>
  <si>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</si>
  <si>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182 1 08 03010 01 4000 110</t>
  </si>
  <si>
    <t>Комитет  по управлению муниципальным имуществом Завитинского района</t>
  </si>
  <si>
    <t>003 1 11 05013 05 0000 120</t>
  </si>
  <si>
    <t>003 1 11 05025 05 0000 120</t>
  </si>
  <si>
    <t>003 1 11 05035 05 0000 120</t>
  </si>
  <si>
    <t>003 1 11 09045 05 0000 120</t>
  </si>
  <si>
    <t>Администрация города Завитинска</t>
  </si>
  <si>
    <t>001 1 11 05013 13 0000  120</t>
  </si>
  <si>
    <t>Доходы,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</si>
  <si>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003 1 11 07015 05 0000 120</t>
  </si>
  <si>
    <t>005 1 13 02995 05 0000 130</t>
  </si>
  <si>
    <t>Отдел образования администрации Завитинского района</t>
  </si>
  <si>
    <t>024 1 13 02995 05 0000 130</t>
  </si>
  <si>
    <t>МКУ "Централизованная бдухгалтерия Завитинского района"</t>
  </si>
  <si>
    <t>003 1 14 06013 05 0000 430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</si>
  <si>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</si>
  <si>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001 1 14 06013 13 0000 430</t>
  </si>
  <si>
    <t>Прочие неналоговые доходы бюджетов муниципальных районов</t>
  </si>
  <si>
    <t>Администрация Завитинского района</t>
  </si>
  <si>
    <t>Финансовый отдел администрации Завитинского района</t>
  </si>
  <si>
    <t>003 2 02 35082 05 0000 150</t>
  </si>
  <si>
    <t>005 2 02 30029 05 0000 150</t>
  </si>
  <si>
    <t>005 2 02 30027 05 0000 150</t>
  </si>
  <si>
    <t>004 2 02 30024 05 0000 150</t>
  </si>
  <si>
    <t>Финансовый отдел администрации Завитинского района района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</si>
  <si>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</si>
  <si>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182 1 16 10123 01 0051 140</t>
  </si>
  <si>
    <t>004 1 16 10123 01 0051 140</t>
  </si>
  <si>
    <t>076 1 16 10123 01 0051 140</t>
  </si>
  <si>
    <t>081 1 16 10123 01 0051 140</t>
  </si>
  <si>
    <t>150 1 16 10123 01 0051 140</t>
  </si>
  <si>
    <t>188 1 16 10123 01 0051 140</t>
  </si>
  <si>
    <t>321 1 16 10123 01 0051 140</t>
  </si>
  <si>
    <t>322 1 16 10123 01 0051 140</t>
  </si>
  <si>
    <t>927 1 16 10123 01 0051 140</t>
  </si>
  <si>
    <t>Федеральное агентство по рыболовству</t>
  </si>
  <si>
    <t>Федеральная служба по ветеринарному и фотосанитарному надзору</t>
  </si>
  <si>
    <t>Государственная инспекция труда в Амурской области</t>
  </si>
  <si>
    <t>Министерство внутренних дел Российской Федерации</t>
  </si>
  <si>
    <t>Управление Федеральной службы государственной регистрации, кадастра и картографии</t>
  </si>
  <si>
    <t>Управление Федеральной службы судебных приставов по Амурской области</t>
  </si>
  <si>
    <t>Управление по охране, контролю и регулированию использования объектов и среды их обитания Амурской области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</si>
  <si>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</si>
  <si>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900 1 16 01133 01 9000 140</t>
  </si>
  <si>
    <t xml:space="preserve">Министерство юстиции                  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</si>
  <si>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</si>
  <si>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900 1 16 01143 01 0002 140</t>
  </si>
  <si>
    <t>Административные штрафы,установленные Кодексом Российской Федерации об административных правонарушениях, за административные правонарушения в области предпр.деят.и деят. саморег.организ., налогае. мировыми судьями, комис.по дела несов.и защите их прав</t>
  </si>
  <si>
    <t>900 1 16 01143 01 9000 140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</si>
  <si>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</si>
  <si>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900 1 16 01153 01 9000 140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</si>
  <si>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</si>
  <si>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900 1 16 01053 01 0035 140</t>
  </si>
  <si>
    <t>Министерство образования и науки Амурской области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</si>
  <si>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</si>
  <si>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900 1 16 01063 01 0009 140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</si>
  <si>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</si>
  <si>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900 1 16 01063 01 9000 140</t>
  </si>
  <si>
    <t>900 1 16 01063 01 0101 140</t>
  </si>
  <si>
    <t>914 1 16 01063 01 0101 140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</si>
  <si>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</si>
  <si>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900 1 16 01063 01 0091 140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</si>
  <si>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</si>
  <si>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182 1 16 10129 01 0000 140</t>
  </si>
  <si>
    <t xml:space="preserve">Управление Федеральной налоговой службы по Амурской области </t>
  </si>
  <si>
    <t>Администрат.штраф , установленный гл.15 Кодекса РФ об адм.правонар.за админ.правнаруш., в области финансов,налогов и сборов, страхования, рынка ц/б 9ЗА ИСК. ШТРАФОВ, УКАЗ. В П.6 СТ.46 Б/Л рф), НАЛАГАЕМ, МИРОВ.СУД, КОМИССИЯМИ ПО кдн И ЗАЩ. ИХ ПРАВ,</t>
  </si>
  <si>
    <t>900 1 16 01153 01 0006 140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</si>
  <si>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</si>
  <si>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914 1 16 01073 01 0006 140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</si>
  <si>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</si>
  <si>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налогаемые мировыми судьями, комиссиями</t>
  </si>
  <si>
    <t>900 1 16 01173 01 9000 140</t>
  </si>
  <si>
    <t>Административные штрафы,установленные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 , комиссиями по делам несовершеннолетних и защите их прав (штрафы за уничтожение или повреждение чужого имущества)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</si>
  <si>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</si>
  <si>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900 1 16 01193 01 9000 140</t>
  </si>
  <si>
    <t>914 1 16 01193 01 9000 140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</si>
  <si>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заведомо ложный вызов специализированных служб)</t>
  </si>
  <si>
    <t>900 1 16 01193 01 0005 140</t>
  </si>
  <si>
    <t>900 1 16 01193 01 0013 140</t>
  </si>
  <si>
    <t>900 1 16 01193 01 0029 140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</si>
  <si>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</si>
  <si>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002 1 16 02020 02 0000 140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</si>
  <si>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</t>
  </si>
  <si>
    <t>Административные штрафы, устаноновленные Гл.20 Кодекса Российской Федерации об административных правонарушениях, за административные правонар., посягающие на общественный порядок и общественную безопасность налагаемые мировыми судьями(иные штрафы).</t>
  </si>
  <si>
    <t>900 1 16 01203 01 0021 140</t>
  </si>
  <si>
    <t>914 1 16 01203 01 0021 140</t>
  </si>
  <si>
    <t>900 1 16 01203 01 0025 140</t>
  </si>
  <si>
    <t>900 1 16 01203 01 9000 140</t>
  </si>
  <si>
    <t>914 1 16 01203 01 9000 140</t>
  </si>
  <si>
    <t>900 1 16 01073 01 0017 140</t>
  </si>
  <si>
    <t>900 1 16 01173 01 0007 140</t>
  </si>
  <si>
    <t>002 1 16 10123 01 0051 140</t>
  </si>
  <si>
    <t>002 1 08 03010 01 4000 110</t>
  </si>
  <si>
    <t>Реестр источников доходов районного бюджета на 2021 год и плановый период 2022 и 2023 годов</t>
  </si>
  <si>
    <t>609</t>
  </si>
  <si>
    <t>2186</t>
  </si>
  <si>
    <t>4975</t>
  </si>
  <si>
    <t>824</t>
  </si>
  <si>
    <t>Государственная пошлина за выдачу разрешения на установку рекламной конструкции</t>
  </si>
  <si>
    <t xml:space="preserve">002 1 08 07150 01 0000 110 </t>
  </si>
  <si>
    <t xml:space="preserve">Субвенции муниципальным районам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 </t>
  </si>
  <si>
    <t xml:space="preserve">005 2 02 35303 05 0000  150   </t>
  </si>
  <si>
    <t>Субвенции на огранизацию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</si>
  <si>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005 2 02 35304 05 0000  150   </t>
  </si>
  <si>
    <t>004 2 02 40014 05 0000 150</t>
  </si>
  <si>
    <t>005 2 02 39999 05 0000 150</t>
  </si>
  <si>
    <t>003 2 02 39999 05 0000 150</t>
  </si>
  <si>
    <t>024 2 02 29999 05 0000 150</t>
  </si>
  <si>
    <t>005 2 02 29999 05 0000 150</t>
  </si>
  <si>
    <t>005 2 02 25097 05 0000 150</t>
  </si>
  <si>
    <t>005 2 02 25027 05 0000 150</t>
  </si>
  <si>
    <t>003 1 17 05050 05 0000 180</t>
  </si>
  <si>
    <t>Иные межбюджетные трансферты муниципальным районам  на финансовое обеспечение дорожной деятельности</t>
  </si>
  <si>
    <t>002 2 02 45390   0000 150</t>
  </si>
  <si>
    <t xml:space="preserve">Иные межбюджетные трансферты бюджетам муниципальных районов </t>
  </si>
  <si>
    <t>002 2 02 49999 00 0000  150</t>
  </si>
  <si>
    <t>004 2 02 29999 05 0000 150</t>
  </si>
  <si>
    <t>005 2 19 60010 05 0000 151</t>
  </si>
  <si>
    <t xml:space="preserve">Возврат остатков прочих субсидии бюджетам муниципальных районов на расходы, направленные на модернизацию коммунальной инфраструктуры </t>
  </si>
  <si>
    <t>004 2 18 60010 05 0000 150</t>
  </si>
  <si>
    <t xml:space="preserve">  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</si>
  <si>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 xml:space="preserve"> 927 1160108301 0000 140</t>
  </si>
  <si>
    <t xml:space="preserve"> 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</si>
  <si>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 182 1010204001 0000 110</t>
  </si>
  <si>
    <t>Субсидии бюджетам   муниципальных образований на реализацию мероприятий по поддержке отрасли культуры (приобретение музыкальных инструментов)</t>
  </si>
  <si>
    <t>000 2 02  2551 9 05  0000  150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</si>
</sst>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?"/>
    <numFmt numFmtId="177" formatCode="#,##0.0"/>
    <numFmt numFmtId="178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Roman"/>
      <family val="1"/>
    </font>
    <font>
      <b/>
      <sz val="10"/>
      <color indexed="8"/>
      <name val="Times Roman"/>
      <family val="1"/>
    </font>
    <font>
      <b/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Times Roman"/>
      <family val="1"/>
    </font>
    <font>
      <b/>
      <sz val="10"/>
      <color rgb="FF000000"/>
      <name val="Times Roman"/>
      <family val="1"/>
    </font>
    <font>
      <b/>
      <sz val="8"/>
      <color rgb="FF000000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>
        <color indexed="63"/>
      </right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>
      <left style="hair"/>
      <right style="hair"/>
      <top style="hair"/>
      <bottom style="hair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>
      <alignment horizontal="left" wrapText="1" indent="2"/>
      <protection/>
    </xf>
    <xf numFmtId="49" fontId="32" fillId="0" borderId="2">
      <alignment horizontal="center"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3" fillId="26" borderId="3" applyNumberFormat="0" applyAlignment="0" applyProtection="0"/>
    <xf numFmtId="0" fontId="34" fillId="27" borderId="4" applyNumberFormat="0" applyAlignment="0" applyProtection="0"/>
    <xf numFmtId="0" fontId="35" fillId="27" borderId="3" applyNumberFormat="0" applyAlignment="0" applyProtection="0"/>
    <xf numFmtId="0" fontId="3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8" borderId="9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>
      <alignment/>
      <protection/>
    </xf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7" fillId="0" borderId="11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6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0" fillId="0" borderId="12" xfId="0" applyFont="1" applyFill="1" applyBorder="1" applyAlignment="1">
      <alignment horizontal="center" vertical="center"/>
    </xf>
    <xf numFmtId="0" fontId="51" fillId="0" borderId="1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 wrapText="1"/>
    </xf>
    <xf numFmtId="0" fontId="51" fillId="0" borderId="0" xfId="0" applyFont="1" applyFill="1" applyAlignment="1">
      <alignment/>
    </xf>
    <xf numFmtId="177" fontId="51" fillId="0" borderId="0" xfId="0" applyNumberFormat="1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Fill="1" applyAlignment="1">
      <alignment/>
    </xf>
    <xf numFmtId="0" fontId="51" fillId="0" borderId="12" xfId="0" applyFont="1" applyFill="1" applyBorder="1" applyAlignment="1">
      <alignment horizontal="right" vertical="top"/>
    </xf>
    <xf numFmtId="177" fontId="51" fillId="0" borderId="12" xfId="0" applyNumberFormat="1" applyFont="1" applyFill="1" applyBorder="1" applyAlignment="1">
      <alignment horizontal="right" vertical="top"/>
    </xf>
    <xf numFmtId="0" fontId="50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left" vertical="top"/>
    </xf>
    <xf numFmtId="176" fontId="53" fillId="0" borderId="14" xfId="0" applyNumberFormat="1" applyFont="1" applyFill="1" applyBorder="1" applyAlignment="1">
      <alignment horizontal="left" vertical="top" wrapText="1"/>
    </xf>
    <xf numFmtId="176" fontId="54" fillId="0" borderId="14" xfId="0" applyNumberFormat="1" applyFont="1" applyFill="1" applyBorder="1" applyAlignment="1">
      <alignment horizontal="left" vertical="top" wrapText="1"/>
    </xf>
    <xf numFmtId="0" fontId="51" fillId="0" borderId="12" xfId="0" applyFont="1" applyFill="1" applyBorder="1" applyAlignment="1">
      <alignment horizontal="right" vertical="top" wrapText="1"/>
    </xf>
    <xf numFmtId="0" fontId="51" fillId="0" borderId="15" xfId="0" applyFont="1" applyFill="1" applyBorder="1" applyAlignment="1">
      <alignment horizontal="right" vertical="top" wrapText="1"/>
    </xf>
    <xf numFmtId="0" fontId="51" fillId="0" borderId="16" xfId="0" applyFont="1" applyFill="1" applyBorder="1" applyAlignment="1">
      <alignment horizontal="right" vertical="top" wrapText="1"/>
    </xf>
    <xf numFmtId="0" fontId="51" fillId="0" borderId="17" xfId="0" applyFont="1" applyFill="1" applyBorder="1" applyAlignment="1">
      <alignment horizontal="right" vertical="top" wrapText="1"/>
    </xf>
    <xf numFmtId="0" fontId="50" fillId="0" borderId="15" xfId="0" applyFont="1" applyFill="1" applyBorder="1" applyAlignment="1">
      <alignment horizontal="right" vertical="top" wrapText="1"/>
    </xf>
    <xf numFmtId="177" fontId="51" fillId="0" borderId="12" xfId="0" applyNumberFormat="1" applyFont="1" applyFill="1" applyBorder="1" applyAlignment="1">
      <alignment horizontal="right" vertical="top" wrapText="1"/>
    </xf>
    <xf numFmtId="177" fontId="50" fillId="0" borderId="12" xfId="0" applyNumberFormat="1" applyFont="1" applyFill="1" applyBorder="1" applyAlignment="1">
      <alignment horizontal="right" vertical="top" wrapText="1"/>
    </xf>
    <xf numFmtId="178" fontId="53" fillId="0" borderId="12" xfId="0" applyNumberFormat="1" applyFont="1" applyFill="1" applyBorder="1" applyAlignment="1">
      <alignment horizontal="right" vertical="top" wrapText="1"/>
    </xf>
    <xf numFmtId="178" fontId="54" fillId="0" borderId="15" xfId="0" applyNumberFormat="1" applyFont="1" applyFill="1" applyBorder="1" applyAlignment="1">
      <alignment horizontal="right" vertical="top" wrapText="1"/>
    </xf>
    <xf numFmtId="49" fontId="54" fillId="0" borderId="18" xfId="0" applyNumberFormat="1" applyFont="1" applyFill="1" applyBorder="1" applyAlignment="1">
      <alignment horizontal="right" vertical="top" wrapText="1"/>
    </xf>
    <xf numFmtId="177" fontId="51" fillId="0" borderId="15" xfId="0" applyNumberFormat="1" applyFont="1" applyFill="1" applyBorder="1" applyAlignment="1">
      <alignment horizontal="right" vertical="top"/>
    </xf>
    <xf numFmtId="49" fontId="54" fillId="0" borderId="0" xfId="0" applyNumberFormat="1" applyFont="1" applyFill="1" applyBorder="1" applyAlignment="1">
      <alignment horizontal="right" vertical="top" wrapText="1"/>
    </xf>
    <xf numFmtId="177" fontId="51" fillId="0" borderId="16" xfId="0" applyNumberFormat="1" applyFont="1" applyFill="1" applyBorder="1" applyAlignment="1">
      <alignment horizontal="right" vertical="top"/>
    </xf>
    <xf numFmtId="49" fontId="54" fillId="0" borderId="19" xfId="0" applyNumberFormat="1" applyFont="1" applyFill="1" applyBorder="1" applyAlignment="1">
      <alignment horizontal="right" vertical="top" wrapText="1"/>
    </xf>
    <xf numFmtId="177" fontId="51" fillId="0" borderId="17" xfId="0" applyNumberFormat="1" applyFont="1" applyFill="1" applyBorder="1" applyAlignment="1">
      <alignment horizontal="right" vertical="top"/>
    </xf>
    <xf numFmtId="49" fontId="54" fillId="0" borderId="20" xfId="0" applyNumberFormat="1" applyFont="1" applyFill="1" applyBorder="1" applyAlignment="1">
      <alignment horizontal="right" vertical="top" wrapText="1"/>
    </xf>
    <xf numFmtId="49" fontId="54" fillId="0" borderId="15" xfId="0" applyNumberFormat="1" applyFont="1" applyFill="1" applyBorder="1" applyAlignment="1">
      <alignment horizontal="right" vertical="top" wrapText="1"/>
    </xf>
    <xf numFmtId="177" fontId="51" fillId="0" borderId="18" xfId="0" applyNumberFormat="1" applyFont="1" applyFill="1" applyBorder="1" applyAlignment="1">
      <alignment horizontal="right" vertical="top"/>
    </xf>
    <xf numFmtId="49" fontId="54" fillId="0" borderId="16" xfId="0" applyNumberFormat="1" applyFont="1" applyFill="1" applyBorder="1" applyAlignment="1">
      <alignment horizontal="right" vertical="top" wrapText="1"/>
    </xf>
    <xf numFmtId="177" fontId="51" fillId="0" borderId="0" xfId="0" applyNumberFormat="1" applyFont="1" applyFill="1" applyBorder="1" applyAlignment="1">
      <alignment horizontal="right" vertical="top"/>
    </xf>
    <xf numFmtId="177" fontId="51" fillId="0" borderId="19" xfId="0" applyNumberFormat="1" applyFont="1" applyFill="1" applyBorder="1" applyAlignment="1">
      <alignment horizontal="right" vertical="top"/>
    </xf>
    <xf numFmtId="177" fontId="50" fillId="0" borderId="12" xfId="0" applyNumberFormat="1" applyFont="1" applyFill="1" applyBorder="1" applyAlignment="1">
      <alignment horizontal="right" vertical="top"/>
    </xf>
    <xf numFmtId="0" fontId="50" fillId="0" borderId="12" xfId="0" applyFont="1" applyFill="1" applyBorder="1" applyAlignment="1">
      <alignment horizontal="left" vertical="top"/>
    </xf>
    <xf numFmtId="0" fontId="50" fillId="0" borderId="12" xfId="0" applyFont="1" applyFill="1" applyBorder="1" applyAlignment="1">
      <alignment horizontal="right" vertical="top"/>
    </xf>
    <xf numFmtId="0" fontId="51" fillId="0" borderId="15" xfId="0" applyFont="1" applyFill="1" applyBorder="1" applyAlignment="1">
      <alignment horizontal="right" vertical="top"/>
    </xf>
    <xf numFmtId="0" fontId="51" fillId="0" borderId="16" xfId="0" applyFont="1" applyFill="1" applyBorder="1" applyAlignment="1">
      <alignment horizontal="right" vertical="top"/>
    </xf>
    <xf numFmtId="0" fontId="51" fillId="0" borderId="17" xfId="0" applyFont="1" applyFill="1" applyBorder="1" applyAlignment="1">
      <alignment horizontal="right" vertical="top"/>
    </xf>
    <xf numFmtId="177" fontId="51" fillId="0" borderId="21" xfId="0" applyNumberFormat="1" applyFont="1" applyFill="1" applyBorder="1" applyAlignment="1">
      <alignment horizontal="right" vertical="top"/>
    </xf>
    <xf numFmtId="177" fontId="51" fillId="0" borderId="22" xfId="0" applyNumberFormat="1" applyFont="1" applyFill="1" applyBorder="1" applyAlignment="1">
      <alignment horizontal="right" vertical="top"/>
    </xf>
    <xf numFmtId="177" fontId="51" fillId="0" borderId="23" xfId="0" applyNumberFormat="1" applyFont="1" applyFill="1" applyBorder="1" applyAlignment="1">
      <alignment horizontal="right" vertical="top"/>
    </xf>
    <xf numFmtId="177" fontId="51" fillId="0" borderId="20" xfId="0" applyNumberFormat="1" applyFont="1" applyFill="1" applyBorder="1" applyAlignment="1">
      <alignment horizontal="right" vertical="top"/>
    </xf>
    <xf numFmtId="177" fontId="51" fillId="0" borderId="13" xfId="0" applyNumberFormat="1" applyFont="1" applyFill="1" applyBorder="1" applyAlignment="1">
      <alignment horizontal="right" vertical="top"/>
    </xf>
    <xf numFmtId="0" fontId="50" fillId="0" borderId="12" xfId="0" applyFont="1" applyFill="1" applyBorder="1" applyAlignment="1">
      <alignment horizontal="left" vertical="top" wrapText="1"/>
    </xf>
    <xf numFmtId="0" fontId="50" fillId="0" borderId="12" xfId="0" applyFont="1" applyFill="1" applyBorder="1" applyAlignment="1">
      <alignment horizontal="right" vertical="top" wrapText="1"/>
    </xf>
    <xf numFmtId="0" fontId="50" fillId="0" borderId="15" xfId="0" applyFont="1" applyFill="1" applyBorder="1" applyAlignment="1">
      <alignment horizontal="left" vertical="top" wrapText="1"/>
    </xf>
    <xf numFmtId="176" fontId="54" fillId="0" borderId="12" xfId="0" applyNumberFormat="1" applyFont="1" applyFill="1" applyBorder="1" applyAlignment="1">
      <alignment horizontal="left" vertical="top" wrapText="1"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49" fontId="54" fillId="0" borderId="15" xfId="0" applyNumberFormat="1" applyFont="1" applyFill="1" applyBorder="1" applyAlignment="1">
      <alignment horizontal="left" vertical="top" wrapText="1"/>
    </xf>
    <xf numFmtId="0" fontId="50" fillId="0" borderId="16" xfId="0" applyFont="1" applyFill="1" applyBorder="1" applyAlignment="1">
      <alignment horizontal="left" vertical="top" wrapText="1"/>
    </xf>
    <xf numFmtId="176" fontId="54" fillId="0" borderId="24" xfId="0" applyNumberFormat="1" applyFont="1" applyFill="1" applyBorder="1" applyAlignment="1">
      <alignment horizontal="left" vertical="top" wrapText="1"/>
    </xf>
    <xf numFmtId="49" fontId="54" fillId="0" borderId="25" xfId="0" applyNumberFormat="1" applyFont="1" applyFill="1" applyBorder="1" applyAlignment="1">
      <alignment horizontal="left" vertical="top" wrapText="1"/>
    </xf>
    <xf numFmtId="176" fontId="54" fillId="0" borderId="16" xfId="0" applyNumberFormat="1" applyFont="1" applyFill="1" applyBorder="1" applyAlignment="1">
      <alignment horizontal="left" vertical="top" wrapText="1"/>
    </xf>
    <xf numFmtId="0" fontId="50" fillId="0" borderId="17" xfId="0" applyFont="1" applyFill="1" applyBorder="1" applyAlignment="1">
      <alignment horizontal="left" vertical="top" wrapText="1"/>
    </xf>
    <xf numFmtId="49" fontId="54" fillId="0" borderId="24" xfId="0" applyNumberFormat="1" applyFont="1" applyFill="1" applyBorder="1" applyAlignment="1">
      <alignment horizontal="left" vertical="top" wrapText="1"/>
    </xf>
    <xf numFmtId="0" fontId="3" fillId="0" borderId="17" xfId="0" applyNumberFormat="1" applyFont="1" applyFill="1" applyBorder="1" applyAlignment="1" applyProtection="1">
      <alignment horizontal="left" vertical="top" wrapText="1"/>
      <protection/>
    </xf>
    <xf numFmtId="176" fontId="54" fillId="0" borderId="17" xfId="0" applyNumberFormat="1" applyFont="1" applyFill="1" applyBorder="1" applyAlignment="1">
      <alignment horizontal="left" vertical="top" wrapText="1"/>
    </xf>
    <xf numFmtId="49" fontId="54" fillId="0" borderId="17" xfId="0" applyNumberFormat="1" applyFont="1" applyFill="1" applyBorder="1" applyAlignment="1">
      <alignment horizontal="right" vertical="top" wrapText="1"/>
    </xf>
    <xf numFmtId="0" fontId="51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/>
    </xf>
    <xf numFmtId="176" fontId="53" fillId="0" borderId="12" xfId="0" applyNumberFormat="1" applyFont="1" applyFill="1" applyBorder="1" applyAlignment="1">
      <alignment horizontal="left" vertical="top" wrapText="1"/>
    </xf>
    <xf numFmtId="49" fontId="54" fillId="0" borderId="12" xfId="0" applyNumberFormat="1" applyFont="1" applyFill="1" applyBorder="1" applyAlignment="1">
      <alignment horizontal="left" vertical="top" wrapText="1"/>
    </xf>
    <xf numFmtId="0" fontId="3" fillId="0" borderId="12" xfId="0" applyNumberFormat="1" applyFont="1" applyFill="1" applyBorder="1" applyAlignment="1" applyProtection="1">
      <alignment horizontal="left" vertical="top" wrapText="1"/>
      <protection/>
    </xf>
    <xf numFmtId="49" fontId="53" fillId="0" borderId="12" xfId="0" applyNumberFormat="1" applyFont="1" applyFill="1" applyBorder="1" applyAlignment="1">
      <alignment horizontal="right" vertical="top" wrapText="1"/>
    </xf>
    <xf numFmtId="0" fontId="0" fillId="0" borderId="15" xfId="0" applyFont="1" applyFill="1" applyBorder="1" applyAlignment="1">
      <alignment horizontal="left" vertical="top"/>
    </xf>
    <xf numFmtId="176" fontId="54" fillId="0" borderId="15" xfId="0" applyNumberFormat="1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49" fontId="54" fillId="0" borderId="0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49" fontId="54" fillId="0" borderId="19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49" fontId="54" fillId="0" borderId="18" xfId="0" applyNumberFormat="1" applyFont="1" applyFill="1" applyBorder="1" applyAlignment="1">
      <alignment horizontal="left" vertical="top" wrapText="1"/>
    </xf>
    <xf numFmtId="0" fontId="0" fillId="0" borderId="25" xfId="0" applyFont="1" applyFill="1" applyBorder="1" applyAlignment="1">
      <alignment horizontal="left" vertical="top"/>
    </xf>
    <xf numFmtId="0" fontId="3" fillId="0" borderId="16" xfId="0" applyNumberFormat="1" applyFont="1" applyFill="1" applyBorder="1" applyAlignment="1" applyProtection="1">
      <alignment horizontal="left" vertical="top" wrapText="1"/>
      <protection/>
    </xf>
    <xf numFmtId="0" fontId="0" fillId="0" borderId="24" xfId="0" applyFont="1" applyFill="1" applyBorder="1" applyAlignment="1">
      <alignment horizontal="left" vertical="top"/>
    </xf>
    <xf numFmtId="49" fontId="54" fillId="0" borderId="20" xfId="0" applyNumberFormat="1" applyFont="1" applyFill="1" applyBorder="1" applyAlignment="1">
      <alignment horizontal="left" vertical="top" wrapText="1"/>
    </xf>
    <xf numFmtId="49" fontId="54" fillId="0" borderId="13" xfId="0" applyNumberFormat="1" applyFont="1" applyFill="1" applyBorder="1" applyAlignment="1">
      <alignment horizontal="right" vertical="top" wrapText="1"/>
    </xf>
    <xf numFmtId="0" fontId="0" fillId="0" borderId="17" xfId="0" applyFont="1" applyFill="1" applyBorder="1" applyAlignment="1">
      <alignment horizontal="left" vertical="top"/>
    </xf>
    <xf numFmtId="176" fontId="54" fillId="0" borderId="26" xfId="0" applyNumberFormat="1" applyFont="1" applyFill="1" applyBorder="1" applyAlignment="1">
      <alignment horizontal="left" vertical="top" wrapText="1"/>
    </xf>
    <xf numFmtId="49" fontId="54" fillId="0" borderId="16" xfId="0" applyNumberFormat="1" applyFont="1" applyFill="1" applyBorder="1" applyAlignment="1">
      <alignment horizontal="left" vertical="top" wrapText="1"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51" fillId="0" borderId="17" xfId="0" applyFont="1" applyFill="1" applyBorder="1" applyAlignment="1">
      <alignment horizontal="left" vertical="top"/>
    </xf>
    <xf numFmtId="0" fontId="51" fillId="0" borderId="24" xfId="0" applyFont="1" applyFill="1" applyBorder="1" applyAlignment="1">
      <alignment horizontal="left" vertical="top" wrapText="1"/>
    </xf>
    <xf numFmtId="0" fontId="51" fillId="0" borderId="17" xfId="0" applyFont="1" applyFill="1" applyBorder="1" applyAlignment="1">
      <alignment horizontal="left" vertical="top" wrapText="1"/>
    </xf>
    <xf numFmtId="0" fontId="51" fillId="0" borderId="19" xfId="0" applyFont="1" applyFill="1" applyBorder="1" applyAlignment="1">
      <alignment horizontal="right" vertical="top"/>
    </xf>
    <xf numFmtId="49" fontId="54" fillId="0" borderId="26" xfId="0" applyNumberFormat="1" applyFont="1" applyFill="1" applyBorder="1" applyAlignment="1">
      <alignment horizontal="left" vertical="top" wrapText="1"/>
    </xf>
    <xf numFmtId="176" fontId="53" fillId="0" borderId="13" xfId="0" applyNumberFormat="1" applyFont="1" applyFill="1" applyBorder="1" applyAlignment="1">
      <alignment horizontal="left" vertical="top" wrapText="1"/>
    </xf>
    <xf numFmtId="49" fontId="54" fillId="0" borderId="14" xfId="0" applyNumberFormat="1" applyFont="1" applyFill="1" applyBorder="1" applyAlignment="1">
      <alignment horizontal="left" vertical="top" wrapText="1"/>
    </xf>
    <xf numFmtId="0" fontId="3" fillId="0" borderId="13" xfId="0" applyNumberFormat="1" applyFont="1" applyFill="1" applyBorder="1" applyAlignment="1" applyProtection="1">
      <alignment horizontal="left" vertical="top" wrapText="1"/>
      <protection/>
    </xf>
    <xf numFmtId="0" fontId="3" fillId="0" borderId="14" xfId="0" applyNumberFormat="1" applyFont="1" applyFill="1" applyBorder="1" applyAlignment="1" applyProtection="1">
      <alignment horizontal="left" vertical="top" wrapText="1"/>
      <protection/>
    </xf>
    <xf numFmtId="49" fontId="54" fillId="0" borderId="12" xfId="0" applyNumberFormat="1" applyFont="1" applyFill="1" applyBorder="1" applyAlignment="1">
      <alignment horizontal="right" vertical="top" wrapText="1"/>
    </xf>
    <xf numFmtId="176" fontId="54" fillId="0" borderId="13" xfId="0" applyNumberFormat="1" applyFont="1" applyFill="1" applyBorder="1" applyAlignment="1">
      <alignment horizontal="left" vertical="top" wrapText="1"/>
    </xf>
    <xf numFmtId="49" fontId="55" fillId="0" borderId="12" xfId="0" applyNumberFormat="1" applyFont="1" applyFill="1" applyBorder="1" applyAlignment="1">
      <alignment horizontal="right" vertical="top" wrapText="1"/>
    </xf>
    <xf numFmtId="49" fontId="3" fillId="0" borderId="14" xfId="0" applyNumberFormat="1" applyFont="1" applyFill="1" applyBorder="1" applyAlignment="1" applyProtection="1">
      <alignment horizontal="left" vertical="top" wrapText="1"/>
      <protection/>
    </xf>
    <xf numFmtId="49" fontId="56" fillId="0" borderId="12" xfId="0" applyNumberFormat="1" applyFont="1" applyFill="1" applyBorder="1" applyAlignment="1">
      <alignment horizontal="right" vertical="top" wrapText="1"/>
    </xf>
    <xf numFmtId="0" fontId="3" fillId="0" borderId="12" xfId="55" applyFont="1" applyFill="1" applyBorder="1" applyAlignment="1">
      <alignment horizontal="left" vertical="top" wrapText="1"/>
      <protection/>
    </xf>
    <xf numFmtId="0" fontId="5" fillId="0" borderId="12" xfId="55" applyFont="1" applyFill="1" applyBorder="1" applyAlignment="1">
      <alignment horizontal="left" vertical="top" wrapText="1"/>
      <protection/>
    </xf>
    <xf numFmtId="0" fontId="51" fillId="0" borderId="15" xfId="0" applyFont="1" applyFill="1" applyBorder="1" applyAlignment="1">
      <alignment horizontal="left" vertical="top" wrapText="1"/>
    </xf>
    <xf numFmtId="0" fontId="40" fillId="0" borderId="14" xfId="0" applyFont="1" applyFill="1" applyBorder="1" applyAlignment="1">
      <alignment horizontal="left" vertical="top"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176" fontId="57" fillId="0" borderId="13" xfId="0" applyNumberFormat="1" applyFont="1" applyFill="1" applyBorder="1" applyAlignment="1">
      <alignment horizontal="left" vertical="top" wrapText="1"/>
    </xf>
    <xf numFmtId="49" fontId="54" fillId="0" borderId="12" xfId="0" applyNumberFormat="1" applyFont="1" applyFill="1" applyBorder="1" applyAlignment="1">
      <alignment horizontal="left" vertical="top" wrapText="1"/>
    </xf>
    <xf numFmtId="49" fontId="54" fillId="0" borderId="12" xfId="0" applyNumberFormat="1" applyFont="1" applyFill="1" applyBorder="1" applyAlignment="1">
      <alignment horizontal="right" vertical="top" wrapText="1"/>
    </xf>
    <xf numFmtId="176" fontId="54" fillId="0" borderId="15" xfId="0" applyNumberFormat="1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51" fillId="0" borderId="13" xfId="0" applyFont="1" applyFill="1" applyBorder="1" applyAlignment="1">
      <alignment horizontal="left" vertical="top" wrapText="1"/>
    </xf>
    <xf numFmtId="176" fontId="3" fillId="0" borderId="12" xfId="0" applyNumberFormat="1" applyFont="1" applyBorder="1" applyAlignment="1" applyProtection="1">
      <alignment horizontal="left" vertical="center" wrapText="1"/>
      <protection/>
    </xf>
    <xf numFmtId="49" fontId="4" fillId="0" borderId="12" xfId="0" applyNumberFormat="1" applyFont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49" fontId="3" fillId="0" borderId="12" xfId="0" applyNumberFormat="1" applyFont="1" applyBorder="1" applyAlignment="1" applyProtection="1">
      <alignment horizontal="left" vertical="top" wrapText="1"/>
      <protection/>
    </xf>
    <xf numFmtId="49" fontId="54" fillId="0" borderId="12" xfId="0" applyNumberFormat="1" applyFont="1" applyFill="1" applyBorder="1" applyAlignment="1">
      <alignment horizontal="right" vertical="top" wrapText="1"/>
    </xf>
    <xf numFmtId="49" fontId="53" fillId="0" borderId="14" xfId="0" applyNumberFormat="1" applyFont="1" applyFill="1" applyBorder="1" applyAlignment="1">
      <alignment horizontal="left" vertical="top" wrapText="1"/>
    </xf>
    <xf numFmtId="176" fontId="3" fillId="0" borderId="27" xfId="0" applyNumberFormat="1" applyFont="1" applyBorder="1" applyAlignment="1" applyProtection="1">
      <alignment horizontal="left" vertical="center" wrapText="1"/>
      <protection/>
    </xf>
    <xf numFmtId="176" fontId="3" fillId="0" borderId="0" xfId="0" applyNumberFormat="1" applyFont="1" applyBorder="1" applyAlignment="1" applyProtection="1">
      <alignment horizontal="left" vertical="center" wrapText="1"/>
      <protection/>
    </xf>
    <xf numFmtId="0" fontId="51" fillId="0" borderId="23" xfId="0" applyFont="1" applyFill="1" applyBorder="1" applyAlignment="1">
      <alignment horizontal="left" vertical="top" wrapText="1"/>
    </xf>
    <xf numFmtId="176" fontId="53" fillId="0" borderId="26" xfId="0" applyNumberFormat="1" applyFont="1" applyFill="1" applyBorder="1" applyAlignment="1">
      <alignment horizontal="left" vertical="top" wrapText="1"/>
    </xf>
    <xf numFmtId="49" fontId="3" fillId="0" borderId="27" xfId="0" applyNumberFormat="1" applyFont="1" applyBorder="1" applyAlignment="1" applyProtection="1">
      <alignment horizontal="center" vertical="center" wrapText="1"/>
      <protection/>
    </xf>
    <xf numFmtId="176" fontId="3" fillId="0" borderId="27" xfId="0" applyNumberFormat="1" applyFont="1" applyBorder="1" applyAlignment="1" applyProtection="1">
      <alignment horizontal="left" vertical="top" wrapText="1"/>
      <protection/>
    </xf>
    <xf numFmtId="49" fontId="3" fillId="0" borderId="27" xfId="0" applyNumberFormat="1" applyFont="1" applyBorder="1" applyAlignment="1" applyProtection="1">
      <alignment horizontal="center" vertical="top" wrapText="1"/>
      <protection/>
    </xf>
    <xf numFmtId="49" fontId="3" fillId="0" borderId="27" xfId="0" applyNumberFormat="1" applyFont="1" applyBorder="1" applyAlignment="1" applyProtection="1">
      <alignment horizontal="left" vertical="top" wrapText="1"/>
      <protection/>
    </xf>
    <xf numFmtId="0" fontId="0" fillId="0" borderId="17" xfId="0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49" fontId="54" fillId="0" borderId="12" xfId="0" applyNumberFormat="1" applyFont="1" applyFill="1" applyBorder="1" applyAlignment="1">
      <alignment horizontal="right" vertical="top" wrapText="1"/>
    </xf>
    <xf numFmtId="0" fontId="4" fillId="0" borderId="12" xfId="0" applyFont="1" applyBorder="1" applyAlignment="1">
      <alignment vertical="top" wrapText="1"/>
    </xf>
    <xf numFmtId="49" fontId="4" fillId="0" borderId="12" xfId="0" applyNumberFormat="1" applyFont="1" applyBorder="1" applyAlignment="1">
      <alignment vertical="top"/>
    </xf>
    <xf numFmtId="0" fontId="51" fillId="0" borderId="14" xfId="0" applyFont="1" applyFill="1" applyBorder="1" applyAlignment="1">
      <alignment horizontal="left" vertical="top"/>
    </xf>
    <xf numFmtId="49" fontId="54" fillId="0" borderId="15" xfId="0" applyNumberFormat="1" applyFont="1" applyFill="1" applyBorder="1" applyAlignment="1">
      <alignment horizontal="left" vertical="top" wrapText="1"/>
    </xf>
    <xf numFmtId="49" fontId="54" fillId="0" borderId="12" xfId="0" applyNumberFormat="1" applyFont="1" applyFill="1" applyBorder="1" applyAlignment="1">
      <alignment horizontal="right" vertical="top" wrapText="1"/>
    </xf>
    <xf numFmtId="0" fontId="54" fillId="0" borderId="1" xfId="33" applyNumberFormat="1" applyFont="1" applyAlignment="1" applyProtection="1">
      <alignment wrapText="1"/>
      <protection/>
    </xf>
    <xf numFmtId="49" fontId="54" fillId="0" borderId="2" xfId="34" applyNumberFormat="1" applyFont="1" applyAlignment="1" applyProtection="1">
      <alignment/>
      <protection/>
    </xf>
    <xf numFmtId="0" fontId="4" fillId="33" borderId="12" xfId="0" applyFont="1" applyFill="1" applyBorder="1" applyAlignment="1">
      <alignment wrapText="1"/>
    </xf>
    <xf numFmtId="49" fontId="4" fillId="33" borderId="12" xfId="0" applyNumberFormat="1" applyFont="1" applyFill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3" fillId="0" borderId="15" xfId="55" applyFont="1" applyFill="1" applyBorder="1" applyAlignment="1">
      <alignment horizontal="left" vertical="top" wrapText="1"/>
      <protection/>
    </xf>
    <xf numFmtId="0" fontId="0" fillId="0" borderId="16" xfId="0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176" fontId="54" fillId="0" borderId="15" xfId="0" applyNumberFormat="1" applyFont="1" applyFill="1" applyBorder="1" applyAlignment="1">
      <alignment horizontal="left" vertical="top" wrapText="1"/>
    </xf>
    <xf numFmtId="176" fontId="54" fillId="0" borderId="16" xfId="0" applyNumberFormat="1" applyFont="1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49" fontId="54" fillId="0" borderId="12" xfId="0" applyNumberFormat="1" applyFont="1" applyFill="1" applyBorder="1" applyAlignment="1">
      <alignment horizontal="right" vertical="top" wrapText="1"/>
    </xf>
    <xf numFmtId="0" fontId="51" fillId="0" borderId="16" xfId="0" applyFont="1" applyFill="1" applyBorder="1" applyAlignment="1">
      <alignment horizontal="left" vertical="top" wrapText="1"/>
    </xf>
    <xf numFmtId="176" fontId="54" fillId="0" borderId="17" xfId="0" applyNumberFormat="1" applyFont="1" applyFill="1" applyBorder="1" applyAlignment="1">
      <alignment horizontal="left" vertical="top" wrapText="1"/>
    </xf>
    <xf numFmtId="0" fontId="58" fillId="0" borderId="0" xfId="0" applyFont="1" applyFill="1" applyAlignment="1">
      <alignment horizontal="center" wrapText="1"/>
    </xf>
    <xf numFmtId="2" fontId="50" fillId="0" borderId="12" xfId="0" applyNumberFormat="1" applyFont="1" applyFill="1" applyBorder="1" applyAlignment="1">
      <alignment horizontal="center" vertical="center" wrapText="1"/>
    </xf>
    <xf numFmtId="0" fontId="50" fillId="0" borderId="14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49" fontId="54" fillId="0" borderId="12" xfId="0" applyNumberFormat="1" applyFont="1" applyFill="1" applyBorder="1" applyAlignment="1">
      <alignment horizontal="left" vertical="top" wrapText="1"/>
    </xf>
    <xf numFmtId="0" fontId="3" fillId="0" borderId="21" xfId="0" applyNumberFormat="1" applyFont="1" applyFill="1" applyBorder="1" applyAlignment="1" applyProtection="1">
      <alignment horizontal="left" vertical="top" wrapText="1"/>
      <protection/>
    </xf>
    <xf numFmtId="0" fontId="3" fillId="0" borderId="22" xfId="0" applyNumberFormat="1" applyFont="1" applyFill="1" applyBorder="1" applyAlignment="1" applyProtection="1">
      <alignment horizontal="left" vertical="top" wrapText="1"/>
      <protection/>
    </xf>
    <xf numFmtId="0" fontId="3" fillId="0" borderId="23" xfId="0" applyNumberFormat="1" applyFont="1" applyFill="1" applyBorder="1" applyAlignment="1" applyProtection="1">
      <alignment horizontal="left" vertical="top" wrapText="1"/>
      <protection/>
    </xf>
    <xf numFmtId="176" fontId="54" fillId="0" borderId="13" xfId="0" applyNumberFormat="1" applyFont="1" applyFill="1" applyBorder="1" applyAlignment="1">
      <alignment horizontal="left" vertical="top" wrapText="1"/>
    </xf>
    <xf numFmtId="0" fontId="51" fillId="0" borderId="15" xfId="0" applyFont="1" applyFill="1" applyBorder="1" applyAlignment="1">
      <alignment horizontal="left" vertical="top" wrapText="1"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51" fillId="0" borderId="17" xfId="0" applyFont="1" applyFill="1" applyBorder="1" applyAlignment="1">
      <alignment horizontal="left" vertical="top" wrapText="1"/>
    </xf>
    <xf numFmtId="49" fontId="54" fillId="0" borderId="15" xfId="0" applyNumberFormat="1" applyFont="1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/>
    </xf>
    <xf numFmtId="0" fontId="0" fillId="0" borderId="17" xfId="0" applyFill="1" applyBorder="1" applyAlignment="1">
      <alignment horizontal="left" vertical="top"/>
    </xf>
    <xf numFmtId="176" fontId="3" fillId="0" borderId="15" xfId="0" applyNumberFormat="1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horizontal="left" vertical="top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43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8"/>
  <sheetViews>
    <sheetView tabSelected="1" zoomScalePageLayoutView="0" workbookViewId="0" topLeftCell="A107">
      <selection activeCell="L140" sqref="L140"/>
    </sheetView>
  </sheetViews>
  <sheetFormatPr defaultColWidth="9.140625" defaultRowHeight="15"/>
  <cols>
    <col min="1" max="1" width="11.421875" style="0" customWidth="1"/>
    <col min="2" max="2" width="52.57421875" style="0" customWidth="1"/>
    <col min="3" max="3" width="21.421875" style="0" customWidth="1"/>
    <col min="4" max="4" width="36.8515625" style="0" customWidth="1"/>
    <col min="5" max="5" width="21.7109375" style="0" customWidth="1"/>
    <col min="6" max="6" width="7.7109375" style="0" customWidth="1"/>
    <col min="7" max="7" width="12.7109375" style="0" customWidth="1"/>
    <col min="8" max="8" width="12.421875" style="0" customWidth="1"/>
    <col min="9" max="9" width="11.8515625" style="0" customWidth="1"/>
    <col min="10" max="10" width="13.00390625" style="0" customWidth="1"/>
    <col min="11" max="11" width="13.8515625" style="0" customWidth="1"/>
    <col min="12" max="12" width="12.8515625" style="0" customWidth="1"/>
  </cols>
  <sheetData>
    <row r="1" spans="1:12" ht="1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</row>
    <row r="2" spans="1:12" ht="18.75">
      <c r="A2" s="148" t="s">
        <v>229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</row>
    <row r="3" spans="1:12" ht="1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 t="s">
        <v>0</v>
      </c>
    </row>
    <row r="5" spans="1:12" ht="61.5" customHeight="1">
      <c r="A5" s="138" t="s">
        <v>2</v>
      </c>
      <c r="B5" s="138" t="s">
        <v>1</v>
      </c>
      <c r="C5" s="149" t="s">
        <v>3</v>
      </c>
      <c r="D5" s="149"/>
      <c r="E5" s="138" t="s">
        <v>6</v>
      </c>
      <c r="F5" s="138" t="s">
        <v>7</v>
      </c>
      <c r="G5" s="138" t="s">
        <v>131</v>
      </c>
      <c r="H5" s="138" t="s">
        <v>132</v>
      </c>
      <c r="I5" s="138" t="s">
        <v>133</v>
      </c>
      <c r="J5" s="150" t="s">
        <v>8</v>
      </c>
      <c r="K5" s="151"/>
      <c r="L5" s="152"/>
    </row>
    <row r="6" spans="1:12" ht="15">
      <c r="A6" s="138"/>
      <c r="B6" s="138"/>
      <c r="C6" s="11" t="s">
        <v>4</v>
      </c>
      <c r="D6" s="11" t="s">
        <v>5</v>
      </c>
      <c r="E6" s="138"/>
      <c r="F6" s="138"/>
      <c r="G6" s="138"/>
      <c r="H6" s="138"/>
      <c r="I6" s="138"/>
      <c r="J6" s="2" t="s">
        <v>30</v>
      </c>
      <c r="K6" s="2" t="s">
        <v>38</v>
      </c>
      <c r="L6" s="2" t="s">
        <v>134</v>
      </c>
    </row>
    <row r="7" spans="1:12" ht="15">
      <c r="A7" s="47"/>
      <c r="B7" s="47" t="s">
        <v>40</v>
      </c>
      <c r="C7" s="47"/>
      <c r="D7" s="47"/>
      <c r="E7" s="47"/>
      <c r="F7" s="48"/>
      <c r="G7" s="21">
        <f aca="true" t="shared" si="0" ref="G7:L7">G8+G21+G27+G43+G49+G56+G61+G68+G108+G65</f>
        <v>122062</v>
      </c>
      <c r="H7" s="21">
        <f t="shared" si="0"/>
        <v>91769.6</v>
      </c>
      <c r="I7" s="21">
        <f t="shared" si="0"/>
        <v>121530.70000000001</v>
      </c>
      <c r="J7" s="21">
        <f t="shared" si="0"/>
        <v>127825.59999999999</v>
      </c>
      <c r="K7" s="21">
        <f t="shared" si="0"/>
        <v>133225.5</v>
      </c>
      <c r="L7" s="21">
        <f t="shared" si="0"/>
        <v>106879.29999999999</v>
      </c>
    </row>
    <row r="8" spans="1:12" ht="15">
      <c r="A8" s="49"/>
      <c r="B8" s="49" t="s">
        <v>59</v>
      </c>
      <c r="C8" s="49"/>
      <c r="D8" s="49"/>
      <c r="E8" s="49"/>
      <c r="F8" s="19"/>
      <c r="G8" s="19">
        <f aca="true" t="shared" si="1" ref="G8:L8">G9</f>
        <v>93982.3</v>
      </c>
      <c r="H8" s="19">
        <f t="shared" si="1"/>
        <v>72961.09999999999</v>
      </c>
      <c r="I8" s="19">
        <f t="shared" si="1"/>
        <v>97515.3</v>
      </c>
      <c r="J8" s="19">
        <f t="shared" si="1"/>
        <v>99718.59999999999</v>
      </c>
      <c r="K8" s="19">
        <f t="shared" si="1"/>
        <v>108312.3</v>
      </c>
      <c r="L8" s="19">
        <f t="shared" si="1"/>
        <v>82075.99999999999</v>
      </c>
    </row>
    <row r="9" spans="1:12" ht="15">
      <c r="A9" s="3"/>
      <c r="B9" s="3" t="s">
        <v>10</v>
      </c>
      <c r="C9" s="47"/>
      <c r="D9" s="47"/>
      <c r="E9" s="47"/>
      <c r="F9" s="48"/>
      <c r="G9" s="15">
        <f aca="true" t="shared" si="2" ref="G9:L9">G10+G14+G17</f>
        <v>93982.3</v>
      </c>
      <c r="H9" s="15">
        <f>H10+H14+H17+H20</f>
        <v>72961.09999999999</v>
      </c>
      <c r="I9" s="15">
        <f>I10+I14+I17+I20</f>
        <v>97515.3</v>
      </c>
      <c r="J9" s="15">
        <f t="shared" si="2"/>
        <v>99718.59999999999</v>
      </c>
      <c r="K9" s="15">
        <f t="shared" si="2"/>
        <v>108312.3</v>
      </c>
      <c r="L9" s="15">
        <f t="shared" si="2"/>
        <v>82075.99999999999</v>
      </c>
    </row>
    <row r="10" spans="1:12" ht="90.75" customHeight="1">
      <c r="A10" s="47"/>
      <c r="B10" s="50" t="s">
        <v>41</v>
      </c>
      <c r="C10" s="154" t="s">
        <v>54</v>
      </c>
      <c r="D10" s="157" t="s">
        <v>130</v>
      </c>
      <c r="E10" s="153" t="s">
        <v>42</v>
      </c>
      <c r="F10" s="145"/>
      <c r="G10" s="16">
        <v>93530.3</v>
      </c>
      <c r="H10" s="16">
        <v>69286.7</v>
      </c>
      <c r="I10" s="16">
        <v>93530.3</v>
      </c>
      <c r="J10" s="39">
        <v>99109</v>
      </c>
      <c r="K10" s="39">
        <v>107654</v>
      </c>
      <c r="L10" s="39">
        <v>81482.4</v>
      </c>
    </row>
    <row r="11" spans="1:12" ht="0.75" customHeight="1" hidden="1">
      <c r="A11" s="47"/>
      <c r="B11" s="50" t="s">
        <v>43</v>
      </c>
      <c r="C11" s="155"/>
      <c r="D11" s="157"/>
      <c r="E11" s="153"/>
      <c r="F11" s="145"/>
      <c r="G11" s="17"/>
      <c r="H11" s="17"/>
      <c r="I11" s="17"/>
      <c r="J11" s="40"/>
      <c r="K11" s="40"/>
      <c r="L11" s="40"/>
    </row>
    <row r="12" spans="1:12" ht="98.25" customHeight="1" hidden="1">
      <c r="A12" s="47"/>
      <c r="B12" s="50" t="s">
        <v>44</v>
      </c>
      <c r="C12" s="155"/>
      <c r="D12" s="157"/>
      <c r="E12" s="153"/>
      <c r="F12" s="145"/>
      <c r="G12" s="17"/>
      <c r="H12" s="17"/>
      <c r="I12" s="17"/>
      <c r="J12" s="40"/>
      <c r="K12" s="40"/>
      <c r="L12" s="40"/>
    </row>
    <row r="13" spans="1:12" ht="80.25" customHeight="1" hidden="1">
      <c r="A13" s="47"/>
      <c r="B13" s="50" t="s">
        <v>45</v>
      </c>
      <c r="C13" s="156"/>
      <c r="D13" s="157"/>
      <c r="E13" s="153"/>
      <c r="F13" s="145"/>
      <c r="G13" s="18"/>
      <c r="H13" s="18"/>
      <c r="I13" s="18"/>
      <c r="J13" s="41"/>
      <c r="K13" s="41"/>
      <c r="L13" s="41"/>
    </row>
    <row r="14" spans="1:12" ht="117" customHeight="1">
      <c r="A14" s="47"/>
      <c r="B14" s="50" t="s">
        <v>46</v>
      </c>
      <c r="C14" s="51" t="s">
        <v>55</v>
      </c>
      <c r="D14" s="142" t="s">
        <v>47</v>
      </c>
      <c r="E14" s="52" t="s">
        <v>42</v>
      </c>
      <c r="F14" s="31"/>
      <c r="G14" s="16">
        <v>380</v>
      </c>
      <c r="H14" s="16">
        <v>877.7</v>
      </c>
      <c r="I14" s="16">
        <v>1170</v>
      </c>
      <c r="J14" s="39">
        <v>304.2</v>
      </c>
      <c r="K14" s="39">
        <v>328.5</v>
      </c>
      <c r="L14" s="39">
        <v>295.4</v>
      </c>
    </row>
    <row r="15" spans="1:12" ht="29.25" customHeight="1">
      <c r="A15" s="53"/>
      <c r="B15" s="54" t="s">
        <v>48</v>
      </c>
      <c r="C15" s="55"/>
      <c r="D15" s="146"/>
      <c r="E15" s="56"/>
      <c r="F15" s="33"/>
      <c r="G15" s="17"/>
      <c r="H15" s="17"/>
      <c r="I15" s="17"/>
      <c r="J15" s="40"/>
      <c r="K15" s="40"/>
      <c r="L15" s="40"/>
    </row>
    <row r="16" spans="1:12" ht="117" customHeight="1" hidden="1">
      <c r="A16" s="57"/>
      <c r="B16" s="14" t="s">
        <v>49</v>
      </c>
      <c r="C16" s="58"/>
      <c r="D16" s="59"/>
      <c r="E16" s="60"/>
      <c r="F16" s="61"/>
      <c r="G16" s="18"/>
      <c r="H16" s="18"/>
      <c r="I16" s="18"/>
      <c r="J16" s="41"/>
      <c r="K16" s="41"/>
      <c r="L16" s="41"/>
    </row>
    <row r="17" spans="1:12" ht="63.75" customHeight="1">
      <c r="A17" s="47"/>
      <c r="B17" s="50" t="s">
        <v>50</v>
      </c>
      <c r="C17" s="154" t="s">
        <v>56</v>
      </c>
      <c r="D17" s="157" t="s">
        <v>51</v>
      </c>
      <c r="E17" s="153" t="s">
        <v>42</v>
      </c>
      <c r="F17" s="145"/>
      <c r="G17" s="16">
        <v>72</v>
      </c>
      <c r="H17" s="16">
        <v>2783.4</v>
      </c>
      <c r="I17" s="16">
        <v>2800</v>
      </c>
      <c r="J17" s="39">
        <v>305.4</v>
      </c>
      <c r="K17" s="39">
        <v>329.8</v>
      </c>
      <c r="L17" s="39">
        <v>298.2</v>
      </c>
    </row>
    <row r="18" spans="1:12" ht="56.25" customHeight="1">
      <c r="A18" s="47"/>
      <c r="B18" s="50" t="s">
        <v>52</v>
      </c>
      <c r="C18" s="155"/>
      <c r="D18" s="157"/>
      <c r="E18" s="153"/>
      <c r="F18" s="145"/>
      <c r="G18" s="17"/>
      <c r="H18" s="17"/>
      <c r="I18" s="17"/>
      <c r="J18" s="40"/>
      <c r="K18" s="40"/>
      <c r="L18" s="40"/>
    </row>
    <row r="19" spans="1:12" ht="67.5" customHeight="1">
      <c r="A19" s="47"/>
      <c r="B19" s="50" t="s">
        <v>53</v>
      </c>
      <c r="C19" s="156"/>
      <c r="D19" s="157"/>
      <c r="E19" s="153"/>
      <c r="F19" s="145"/>
      <c r="G19" s="18"/>
      <c r="H19" s="18"/>
      <c r="I19" s="18"/>
      <c r="J19" s="41"/>
      <c r="K19" s="41"/>
      <c r="L19" s="41"/>
    </row>
    <row r="20" spans="1:12" ht="78" customHeight="1">
      <c r="A20" s="47"/>
      <c r="B20" s="133" t="s">
        <v>258</v>
      </c>
      <c r="C20" s="134" t="s">
        <v>259</v>
      </c>
      <c r="D20" s="133" t="s">
        <v>258</v>
      </c>
      <c r="E20" s="131" t="s">
        <v>42</v>
      </c>
      <c r="F20" s="132"/>
      <c r="G20" s="18"/>
      <c r="H20" s="18">
        <v>13.3</v>
      </c>
      <c r="I20" s="18">
        <v>15</v>
      </c>
      <c r="J20" s="41"/>
      <c r="K20" s="41"/>
      <c r="L20" s="41"/>
    </row>
    <row r="21" spans="1:12" ht="38.25">
      <c r="A21" s="47"/>
      <c r="B21" s="13" t="s">
        <v>57</v>
      </c>
      <c r="C21" s="47"/>
      <c r="D21" s="47"/>
      <c r="E21" s="47"/>
      <c r="F21" s="48"/>
      <c r="G21" s="21">
        <f aca="true" t="shared" si="3" ref="G21:L21">G22</f>
        <v>4649.7</v>
      </c>
      <c r="H21" s="21">
        <f t="shared" si="3"/>
        <v>3068.1</v>
      </c>
      <c r="I21" s="21">
        <f t="shared" si="3"/>
        <v>4649.7</v>
      </c>
      <c r="J21" s="21">
        <f t="shared" si="3"/>
        <v>5946.5</v>
      </c>
      <c r="K21" s="21">
        <f t="shared" si="3"/>
        <v>5946.5</v>
      </c>
      <c r="L21" s="21">
        <f t="shared" si="3"/>
        <v>5946.5</v>
      </c>
    </row>
    <row r="22" spans="1:12" ht="25.5">
      <c r="A22" s="62"/>
      <c r="B22" s="14" t="s">
        <v>58</v>
      </c>
      <c r="C22" s="62"/>
      <c r="D22" s="62"/>
      <c r="E22" s="62"/>
      <c r="F22" s="15"/>
      <c r="G22" s="20">
        <f aca="true" t="shared" si="4" ref="G22:L22">G23+G24+G25+G26</f>
        <v>4649.7</v>
      </c>
      <c r="H22" s="20">
        <f t="shared" si="4"/>
        <v>3068.1</v>
      </c>
      <c r="I22" s="20">
        <f t="shared" si="4"/>
        <v>4649.7</v>
      </c>
      <c r="J22" s="20">
        <f t="shared" si="4"/>
        <v>5946.5</v>
      </c>
      <c r="K22" s="20">
        <f t="shared" si="4"/>
        <v>5946.5</v>
      </c>
      <c r="L22" s="20">
        <f t="shared" si="4"/>
        <v>5946.5</v>
      </c>
    </row>
    <row r="23" spans="1:12" ht="141" customHeight="1">
      <c r="A23" s="3"/>
      <c r="B23" s="62" t="s">
        <v>65</v>
      </c>
      <c r="C23" s="3" t="s">
        <v>61</v>
      </c>
      <c r="D23" s="62" t="s">
        <v>65</v>
      </c>
      <c r="E23" s="158" t="s">
        <v>60</v>
      </c>
      <c r="F23" s="9"/>
      <c r="G23" s="10">
        <v>2130.7</v>
      </c>
      <c r="H23" s="10">
        <v>1430.3</v>
      </c>
      <c r="I23" s="10">
        <v>2130.7</v>
      </c>
      <c r="J23" s="10">
        <v>2784.1</v>
      </c>
      <c r="K23" s="10">
        <v>2784.1</v>
      </c>
      <c r="L23" s="10">
        <v>2784.1</v>
      </c>
    </row>
    <row r="24" spans="1:12" ht="154.5" customHeight="1">
      <c r="A24" s="3"/>
      <c r="B24" s="62" t="s">
        <v>66</v>
      </c>
      <c r="C24" s="3" t="s">
        <v>62</v>
      </c>
      <c r="D24" s="62" t="s">
        <v>66</v>
      </c>
      <c r="E24" s="140"/>
      <c r="F24" s="9"/>
      <c r="G24" s="10">
        <v>10.9</v>
      </c>
      <c r="H24" s="10">
        <v>9.9</v>
      </c>
      <c r="I24" s="10">
        <v>10.9</v>
      </c>
      <c r="J24" s="10">
        <v>10.1</v>
      </c>
      <c r="K24" s="10">
        <v>10.1</v>
      </c>
      <c r="L24" s="10">
        <v>10.1</v>
      </c>
    </row>
    <row r="25" spans="1:12" ht="140.25">
      <c r="A25" s="3"/>
      <c r="B25" s="62" t="s">
        <v>67</v>
      </c>
      <c r="C25" s="3" t="s">
        <v>63</v>
      </c>
      <c r="D25" s="62" t="s">
        <v>67</v>
      </c>
      <c r="E25" s="140"/>
      <c r="F25" s="9"/>
      <c r="G25" s="10">
        <v>2783.1</v>
      </c>
      <c r="H25" s="10">
        <v>1907.2</v>
      </c>
      <c r="I25" s="10">
        <v>2783.1</v>
      </c>
      <c r="J25" s="10">
        <v>3442</v>
      </c>
      <c r="K25" s="10">
        <v>3442</v>
      </c>
      <c r="L25" s="10">
        <v>3442</v>
      </c>
    </row>
    <row r="26" spans="1:12" ht="140.25">
      <c r="A26" s="3"/>
      <c r="B26" s="62" t="s">
        <v>67</v>
      </c>
      <c r="C26" s="3" t="s">
        <v>64</v>
      </c>
      <c r="D26" s="62" t="s">
        <v>67</v>
      </c>
      <c r="E26" s="144"/>
      <c r="F26" s="9"/>
      <c r="G26" s="10">
        <v>-275</v>
      </c>
      <c r="H26" s="10">
        <v>-279.3</v>
      </c>
      <c r="I26" s="10">
        <v>-275</v>
      </c>
      <c r="J26" s="10">
        <v>-289.7</v>
      </c>
      <c r="K26" s="10">
        <v>-289.7</v>
      </c>
      <c r="L26" s="10">
        <v>-289.7</v>
      </c>
    </row>
    <row r="27" spans="1:12" ht="15">
      <c r="A27" s="63"/>
      <c r="B27" s="64" t="s">
        <v>68</v>
      </c>
      <c r="C27" s="65"/>
      <c r="D27" s="66"/>
      <c r="E27" s="64"/>
      <c r="F27" s="67"/>
      <c r="G27" s="22">
        <f aca="true" t="shared" si="5" ref="G27:L27">G28+G34+G39</f>
        <v>8594</v>
      </c>
      <c r="H27" s="22">
        <f t="shared" si="5"/>
        <v>5455.7</v>
      </c>
      <c r="I27" s="22">
        <f t="shared" si="5"/>
        <v>6900.6</v>
      </c>
      <c r="J27" s="22">
        <f t="shared" si="5"/>
        <v>4668</v>
      </c>
      <c r="K27" s="22">
        <f t="shared" si="5"/>
        <v>4043</v>
      </c>
      <c r="L27" s="22">
        <f t="shared" si="5"/>
        <v>3910</v>
      </c>
    </row>
    <row r="28" spans="1:12" ht="25.5">
      <c r="A28" s="68"/>
      <c r="B28" s="69" t="s">
        <v>69</v>
      </c>
      <c r="C28" s="52"/>
      <c r="D28" s="70"/>
      <c r="E28" s="69"/>
      <c r="F28" s="31"/>
      <c r="G28" s="23">
        <f aca="true" t="shared" si="6" ref="G28:L28">G29+G32</f>
        <v>2795</v>
      </c>
      <c r="H28" s="23">
        <f t="shared" si="6"/>
        <v>1817.7</v>
      </c>
      <c r="I28" s="23">
        <f t="shared" si="6"/>
        <v>2224</v>
      </c>
      <c r="J28" s="23">
        <f t="shared" si="6"/>
        <v>3274</v>
      </c>
      <c r="K28" s="23">
        <f t="shared" si="6"/>
        <v>3689</v>
      </c>
      <c r="L28" s="23">
        <f t="shared" si="6"/>
        <v>3676</v>
      </c>
    </row>
    <row r="29" spans="1:12" ht="51">
      <c r="A29" s="63"/>
      <c r="B29" s="50" t="s">
        <v>70</v>
      </c>
      <c r="C29" s="51" t="s">
        <v>75</v>
      </c>
      <c r="D29" s="69" t="s">
        <v>77</v>
      </c>
      <c r="E29" s="161" t="s">
        <v>42</v>
      </c>
      <c r="F29" s="31"/>
      <c r="G29" s="24" t="s">
        <v>230</v>
      </c>
      <c r="H29" s="25">
        <v>888.1</v>
      </c>
      <c r="I29" s="32">
        <v>988</v>
      </c>
      <c r="J29" s="25">
        <v>763</v>
      </c>
      <c r="K29" s="32">
        <v>897</v>
      </c>
      <c r="L29" s="25">
        <v>884</v>
      </c>
    </row>
    <row r="30" spans="1:12" ht="38.25">
      <c r="A30" s="63"/>
      <c r="B30" s="50" t="s">
        <v>71</v>
      </c>
      <c r="C30" s="71"/>
      <c r="D30" s="72"/>
      <c r="E30" s="162"/>
      <c r="F30" s="33"/>
      <c r="G30" s="26"/>
      <c r="H30" s="27"/>
      <c r="I30" s="34"/>
      <c r="J30" s="27"/>
      <c r="K30" s="34"/>
      <c r="L30" s="27"/>
    </row>
    <row r="31" spans="1:12" ht="51">
      <c r="A31" s="63"/>
      <c r="B31" s="50" t="s">
        <v>72</v>
      </c>
      <c r="C31" s="73"/>
      <c r="D31" s="74"/>
      <c r="E31" s="162"/>
      <c r="F31" s="61"/>
      <c r="G31" s="28"/>
      <c r="H31" s="29"/>
      <c r="I31" s="35"/>
      <c r="J31" s="29"/>
      <c r="K31" s="35"/>
      <c r="L31" s="29"/>
    </row>
    <row r="32" spans="1:12" ht="78.75" customHeight="1">
      <c r="A32" s="63"/>
      <c r="B32" s="50" t="s">
        <v>73</v>
      </c>
      <c r="C32" s="51" t="s">
        <v>76</v>
      </c>
      <c r="D32" s="142" t="s">
        <v>78</v>
      </c>
      <c r="E32" s="162"/>
      <c r="F32" s="31"/>
      <c r="G32" s="24" t="s">
        <v>231</v>
      </c>
      <c r="H32" s="25">
        <v>929.6</v>
      </c>
      <c r="I32" s="32">
        <v>1236</v>
      </c>
      <c r="J32" s="25">
        <v>2511</v>
      </c>
      <c r="K32" s="32">
        <v>2792</v>
      </c>
      <c r="L32" s="25">
        <v>2792</v>
      </c>
    </row>
    <row r="33" spans="1:12" ht="63.75">
      <c r="A33" s="63"/>
      <c r="B33" s="50" t="s">
        <v>74</v>
      </c>
      <c r="C33" s="73"/>
      <c r="D33" s="147"/>
      <c r="E33" s="163"/>
      <c r="F33" s="61"/>
      <c r="G33" s="28"/>
      <c r="H33" s="29"/>
      <c r="I33" s="35"/>
      <c r="J33" s="29"/>
      <c r="K33" s="35"/>
      <c r="L33" s="29"/>
    </row>
    <row r="34" spans="1:12" ht="25.5">
      <c r="A34" s="68"/>
      <c r="B34" s="69" t="s">
        <v>13</v>
      </c>
      <c r="C34" s="52"/>
      <c r="D34" s="69"/>
      <c r="E34" s="69"/>
      <c r="F34" s="31"/>
      <c r="G34" s="23">
        <f aca="true" t="shared" si="7" ref="G34:L34">G35+G38</f>
        <v>4975</v>
      </c>
      <c r="H34" s="23">
        <f t="shared" si="7"/>
        <v>3384.7</v>
      </c>
      <c r="I34" s="23">
        <f t="shared" si="7"/>
        <v>4513</v>
      </c>
      <c r="J34" s="23">
        <f t="shared" si="7"/>
        <v>1197</v>
      </c>
      <c r="K34" s="23">
        <f t="shared" si="7"/>
        <v>120</v>
      </c>
      <c r="L34" s="23">
        <f t="shared" si="7"/>
        <v>0</v>
      </c>
    </row>
    <row r="35" spans="1:12" ht="54" customHeight="1">
      <c r="A35" s="75"/>
      <c r="B35" s="50" t="s">
        <v>79</v>
      </c>
      <c r="C35" s="76" t="s">
        <v>12</v>
      </c>
      <c r="D35" s="69" t="s">
        <v>13</v>
      </c>
      <c r="E35" s="142" t="s">
        <v>42</v>
      </c>
      <c r="F35" s="31"/>
      <c r="G35" s="24" t="s">
        <v>232</v>
      </c>
      <c r="H35" s="25">
        <v>3384.7</v>
      </c>
      <c r="I35" s="25">
        <v>4513</v>
      </c>
      <c r="J35" s="32">
        <v>1197</v>
      </c>
      <c r="K35" s="25">
        <v>120</v>
      </c>
      <c r="L35" s="42">
        <v>0</v>
      </c>
    </row>
    <row r="36" spans="1:12" ht="25.5">
      <c r="A36" s="77"/>
      <c r="B36" s="56" t="s">
        <v>80</v>
      </c>
      <c r="C36" s="71"/>
      <c r="D36" s="78"/>
      <c r="E36" s="143"/>
      <c r="F36" s="33"/>
      <c r="G36" s="26"/>
      <c r="H36" s="27"/>
      <c r="I36" s="27"/>
      <c r="J36" s="34"/>
      <c r="K36" s="27"/>
      <c r="L36" s="43"/>
    </row>
    <row r="37" spans="1:12" ht="51">
      <c r="A37" s="79"/>
      <c r="B37" s="60" t="s">
        <v>87</v>
      </c>
      <c r="C37" s="73"/>
      <c r="D37" s="59"/>
      <c r="E37" s="140"/>
      <c r="F37" s="61"/>
      <c r="G37" s="28"/>
      <c r="H37" s="29"/>
      <c r="I37" s="29"/>
      <c r="J37" s="35"/>
      <c r="K37" s="29"/>
      <c r="L37" s="44"/>
    </row>
    <row r="38" spans="1:12" ht="43.5" customHeight="1">
      <c r="A38" s="75"/>
      <c r="B38" s="50" t="s">
        <v>83</v>
      </c>
      <c r="C38" s="80" t="s">
        <v>81</v>
      </c>
      <c r="D38" s="50" t="s">
        <v>82</v>
      </c>
      <c r="E38" s="144"/>
      <c r="F38" s="81"/>
      <c r="G38" s="30"/>
      <c r="H38" s="10"/>
      <c r="I38" s="10"/>
      <c r="J38" s="45">
        <v>0</v>
      </c>
      <c r="K38" s="10">
        <v>0</v>
      </c>
      <c r="L38" s="46">
        <v>0</v>
      </c>
    </row>
    <row r="39" spans="1:12" ht="15">
      <c r="A39" s="63"/>
      <c r="B39" s="50" t="s">
        <v>84</v>
      </c>
      <c r="C39" s="52"/>
      <c r="D39" s="69"/>
      <c r="E39" s="69"/>
      <c r="F39" s="31"/>
      <c r="G39" s="23" t="str">
        <f aca="true" t="shared" si="8" ref="G39:L39">G40</f>
        <v>824</v>
      </c>
      <c r="H39" s="23">
        <f t="shared" si="8"/>
        <v>253.3</v>
      </c>
      <c r="I39" s="23">
        <f t="shared" si="8"/>
        <v>163.6</v>
      </c>
      <c r="J39" s="23">
        <f t="shared" si="8"/>
        <v>197</v>
      </c>
      <c r="K39" s="23">
        <f t="shared" si="8"/>
        <v>234</v>
      </c>
      <c r="L39" s="23">
        <f t="shared" si="8"/>
        <v>234</v>
      </c>
    </row>
    <row r="40" spans="1:12" ht="38.25">
      <c r="A40" s="82"/>
      <c r="B40" s="14" t="s">
        <v>85</v>
      </c>
      <c r="C40" s="52" t="s">
        <v>14</v>
      </c>
      <c r="D40" s="83" t="s">
        <v>84</v>
      </c>
      <c r="E40" s="69" t="s">
        <v>42</v>
      </c>
      <c r="F40" s="24"/>
      <c r="G40" s="31" t="s">
        <v>233</v>
      </c>
      <c r="H40" s="32">
        <v>253.3</v>
      </c>
      <c r="I40" s="25">
        <v>163.6</v>
      </c>
      <c r="J40" s="32">
        <v>197</v>
      </c>
      <c r="K40" s="25">
        <v>234</v>
      </c>
      <c r="L40" s="42">
        <v>234</v>
      </c>
    </row>
    <row r="41" spans="1:12" ht="25.5">
      <c r="A41" s="63"/>
      <c r="B41" s="14" t="s">
        <v>86</v>
      </c>
      <c r="C41" s="84"/>
      <c r="D41" s="85"/>
      <c r="E41" s="56"/>
      <c r="F41" s="26"/>
      <c r="G41" s="33"/>
      <c r="H41" s="34"/>
      <c r="I41" s="27"/>
      <c r="J41" s="34"/>
      <c r="K41" s="27"/>
      <c r="L41" s="43"/>
    </row>
    <row r="42" spans="1:12" ht="38.25">
      <c r="A42" s="12"/>
      <c r="B42" s="14" t="s">
        <v>88</v>
      </c>
      <c r="C42" s="86"/>
      <c r="D42" s="87"/>
      <c r="E42" s="88"/>
      <c r="F42" s="89"/>
      <c r="G42" s="29"/>
      <c r="H42" s="35"/>
      <c r="I42" s="29"/>
      <c r="J42" s="35"/>
      <c r="K42" s="29"/>
      <c r="L42" s="44"/>
    </row>
    <row r="43" spans="1:12" ht="15">
      <c r="A43" s="63"/>
      <c r="B43" s="13" t="s">
        <v>89</v>
      </c>
      <c r="C43" s="90"/>
      <c r="D43" s="66"/>
      <c r="E43" s="91"/>
      <c r="F43" s="67"/>
      <c r="G43" s="36">
        <f aca="true" t="shared" si="9" ref="G43:L43">G44</f>
        <v>2100</v>
      </c>
      <c r="H43" s="36">
        <f t="shared" si="9"/>
        <v>1403.2</v>
      </c>
      <c r="I43" s="36">
        <f t="shared" si="9"/>
        <v>1871.7</v>
      </c>
      <c r="J43" s="36">
        <f t="shared" si="9"/>
        <v>2279</v>
      </c>
      <c r="K43" s="36">
        <f t="shared" si="9"/>
        <v>2279</v>
      </c>
      <c r="L43" s="36">
        <f t="shared" si="9"/>
        <v>2279</v>
      </c>
    </row>
    <row r="44" spans="1:12" ht="25.5">
      <c r="A44" s="63"/>
      <c r="B44" s="14" t="s">
        <v>90</v>
      </c>
      <c r="C44" s="92"/>
      <c r="D44" s="66"/>
      <c r="E44" s="91"/>
      <c r="F44" s="67"/>
      <c r="G44" s="10">
        <f aca="true" t="shared" si="10" ref="G44:L44">G45+G46+G47+G48</f>
        <v>2100</v>
      </c>
      <c r="H44" s="10">
        <f t="shared" si="10"/>
        <v>1403.2</v>
      </c>
      <c r="I44" s="10">
        <f t="shared" si="10"/>
        <v>1871.7</v>
      </c>
      <c r="J44" s="10">
        <f t="shared" si="10"/>
        <v>2279</v>
      </c>
      <c r="K44" s="10">
        <f t="shared" si="10"/>
        <v>2279</v>
      </c>
      <c r="L44" s="10">
        <f t="shared" si="10"/>
        <v>2279</v>
      </c>
    </row>
    <row r="45" spans="1:12" ht="67.5" customHeight="1">
      <c r="A45" s="63"/>
      <c r="B45" s="93" t="s">
        <v>92</v>
      </c>
      <c r="C45" s="94" t="s">
        <v>15</v>
      </c>
      <c r="D45" s="66" t="s">
        <v>91</v>
      </c>
      <c r="E45" s="65" t="s">
        <v>42</v>
      </c>
      <c r="F45" s="95"/>
      <c r="G45" s="10">
        <v>2090</v>
      </c>
      <c r="H45" s="10">
        <v>1403.2</v>
      </c>
      <c r="I45" s="10">
        <v>1871.7</v>
      </c>
      <c r="J45" s="10">
        <v>2275</v>
      </c>
      <c r="K45" s="10">
        <v>2275</v>
      </c>
      <c r="L45" s="10">
        <v>2275</v>
      </c>
    </row>
    <row r="46" spans="1:12" ht="54" customHeight="1">
      <c r="A46" s="63"/>
      <c r="B46" s="114" t="s">
        <v>135</v>
      </c>
      <c r="C46" s="114" t="s">
        <v>136</v>
      </c>
      <c r="D46" s="66" t="s">
        <v>135</v>
      </c>
      <c r="E46" s="106" t="s">
        <v>42</v>
      </c>
      <c r="F46" s="107"/>
      <c r="G46" s="10"/>
      <c r="H46" s="10"/>
      <c r="I46" s="10"/>
      <c r="J46" s="10">
        <v>1</v>
      </c>
      <c r="K46" s="10">
        <v>1</v>
      </c>
      <c r="L46" s="10">
        <v>1</v>
      </c>
    </row>
    <row r="47" spans="1:12" ht="54" customHeight="1">
      <c r="A47" s="63"/>
      <c r="B47" s="114" t="s">
        <v>135</v>
      </c>
      <c r="C47" s="114" t="s">
        <v>228</v>
      </c>
      <c r="D47" s="114" t="s">
        <v>135</v>
      </c>
      <c r="E47" s="4" t="s">
        <v>154</v>
      </c>
      <c r="F47" s="115"/>
      <c r="G47" s="10"/>
      <c r="H47" s="10"/>
      <c r="I47" s="10"/>
      <c r="J47" s="10">
        <v>0</v>
      </c>
      <c r="K47" s="10">
        <v>0</v>
      </c>
      <c r="L47" s="10">
        <v>0</v>
      </c>
    </row>
    <row r="48" spans="1:12" ht="42.75" customHeight="1">
      <c r="A48" s="63"/>
      <c r="B48" s="113" t="s">
        <v>234</v>
      </c>
      <c r="C48" s="112" t="s">
        <v>235</v>
      </c>
      <c r="D48" s="113" t="s">
        <v>234</v>
      </c>
      <c r="E48" s="4" t="s">
        <v>154</v>
      </c>
      <c r="F48" s="127"/>
      <c r="G48" s="10">
        <v>10</v>
      </c>
      <c r="H48" s="10">
        <v>0</v>
      </c>
      <c r="I48" s="10">
        <v>0</v>
      </c>
      <c r="J48" s="10">
        <v>3</v>
      </c>
      <c r="K48" s="10">
        <v>3</v>
      </c>
      <c r="L48" s="10">
        <v>3</v>
      </c>
    </row>
    <row r="49" spans="1:12" ht="42" customHeight="1">
      <c r="A49" s="63"/>
      <c r="B49" s="13" t="s">
        <v>93</v>
      </c>
      <c r="C49" s="94"/>
      <c r="D49" s="66"/>
      <c r="E49" s="65"/>
      <c r="F49" s="95"/>
      <c r="G49" s="36">
        <f aca="true" t="shared" si="11" ref="G49:L49">G50+G51+G52+G53+G55+G54</f>
        <v>8760</v>
      </c>
      <c r="H49" s="36">
        <f t="shared" si="11"/>
        <v>7062.799999999999</v>
      </c>
      <c r="I49" s="36">
        <f t="shared" si="11"/>
        <v>8734</v>
      </c>
      <c r="J49" s="36">
        <f t="shared" si="11"/>
        <v>11485</v>
      </c>
      <c r="K49" s="36">
        <f t="shared" si="11"/>
        <v>11395</v>
      </c>
      <c r="L49" s="36">
        <f t="shared" si="11"/>
        <v>11395</v>
      </c>
    </row>
    <row r="50" spans="1:12" ht="102.75" customHeight="1">
      <c r="A50" s="3"/>
      <c r="B50" s="62" t="s">
        <v>25</v>
      </c>
      <c r="C50" s="3" t="s">
        <v>138</v>
      </c>
      <c r="D50" s="62" t="s">
        <v>25</v>
      </c>
      <c r="E50" s="139" t="s">
        <v>137</v>
      </c>
      <c r="F50" s="9"/>
      <c r="G50" s="10">
        <v>3900</v>
      </c>
      <c r="H50" s="10">
        <v>2610</v>
      </c>
      <c r="I50" s="10">
        <v>3900</v>
      </c>
      <c r="J50" s="10">
        <v>3900</v>
      </c>
      <c r="K50" s="10">
        <v>3900</v>
      </c>
      <c r="L50" s="10">
        <v>3900</v>
      </c>
    </row>
    <row r="51" spans="1:12" ht="90.75" customHeight="1">
      <c r="A51" s="3"/>
      <c r="B51" s="62" t="s">
        <v>16</v>
      </c>
      <c r="C51" s="3" t="s">
        <v>139</v>
      </c>
      <c r="D51" s="62" t="s">
        <v>16</v>
      </c>
      <c r="E51" s="140"/>
      <c r="F51" s="9"/>
      <c r="G51" s="10">
        <v>1500</v>
      </c>
      <c r="H51" s="10">
        <v>1804.4</v>
      </c>
      <c r="I51" s="10">
        <v>1904</v>
      </c>
      <c r="J51" s="10">
        <v>4100</v>
      </c>
      <c r="K51" s="10">
        <v>4100</v>
      </c>
      <c r="L51" s="10">
        <v>4100</v>
      </c>
    </row>
    <row r="52" spans="1:12" ht="78.75" customHeight="1">
      <c r="A52" s="3"/>
      <c r="B52" s="62" t="s">
        <v>17</v>
      </c>
      <c r="C52" s="3" t="s">
        <v>140</v>
      </c>
      <c r="D52" s="62" t="s">
        <v>17</v>
      </c>
      <c r="E52" s="140"/>
      <c r="F52" s="9"/>
      <c r="G52" s="10">
        <v>1900</v>
      </c>
      <c r="H52" s="10">
        <v>775.9</v>
      </c>
      <c r="I52" s="10">
        <v>1035</v>
      </c>
      <c r="J52" s="10">
        <v>1800</v>
      </c>
      <c r="K52" s="10">
        <v>1800</v>
      </c>
      <c r="L52" s="10">
        <v>1800</v>
      </c>
    </row>
    <row r="53" spans="1:12" ht="89.25" customHeight="1">
      <c r="A53" s="3"/>
      <c r="B53" s="62" t="s">
        <v>18</v>
      </c>
      <c r="C53" s="3" t="s">
        <v>141</v>
      </c>
      <c r="D53" s="62" t="s">
        <v>18</v>
      </c>
      <c r="E53" s="140"/>
      <c r="F53" s="9"/>
      <c r="G53" s="10">
        <v>0</v>
      </c>
      <c r="H53" s="10">
        <v>86.3</v>
      </c>
      <c r="I53" s="10">
        <v>95</v>
      </c>
      <c r="J53" s="10">
        <v>85</v>
      </c>
      <c r="K53" s="10">
        <v>85</v>
      </c>
      <c r="L53" s="10">
        <v>85</v>
      </c>
    </row>
    <row r="54" spans="1:12" ht="50.25" customHeight="1">
      <c r="A54" s="3"/>
      <c r="B54" s="113" t="s">
        <v>144</v>
      </c>
      <c r="C54" s="112" t="s">
        <v>145</v>
      </c>
      <c r="D54" s="110" t="s">
        <v>144</v>
      </c>
      <c r="E54" s="141"/>
      <c r="F54" s="9"/>
      <c r="G54" s="10">
        <v>10</v>
      </c>
      <c r="H54" s="10">
        <v>0</v>
      </c>
      <c r="I54" s="10">
        <v>0</v>
      </c>
      <c r="J54" s="10">
        <v>10</v>
      </c>
      <c r="K54" s="10">
        <v>10</v>
      </c>
      <c r="L54" s="10">
        <v>10</v>
      </c>
    </row>
    <row r="55" spans="1:12" ht="111.75" customHeight="1">
      <c r="A55" s="3"/>
      <c r="B55" s="111" t="s">
        <v>25</v>
      </c>
      <c r="C55" s="3" t="s">
        <v>143</v>
      </c>
      <c r="D55" s="110" t="s">
        <v>25</v>
      </c>
      <c r="E55" s="119" t="s">
        <v>142</v>
      </c>
      <c r="F55" s="9"/>
      <c r="G55" s="10">
        <v>1450</v>
      </c>
      <c r="H55" s="10">
        <v>1786.2</v>
      </c>
      <c r="I55" s="10">
        <v>1800</v>
      </c>
      <c r="J55" s="10">
        <v>1590</v>
      </c>
      <c r="K55" s="10">
        <v>1500</v>
      </c>
      <c r="L55" s="10">
        <v>1500</v>
      </c>
    </row>
    <row r="56" spans="1:12" ht="31.5" customHeight="1">
      <c r="A56" s="3"/>
      <c r="B56" s="13" t="s">
        <v>94</v>
      </c>
      <c r="C56" s="65"/>
      <c r="D56" s="93"/>
      <c r="E56" s="91"/>
      <c r="F56" s="67"/>
      <c r="G56" s="36">
        <f aca="true" t="shared" si="12" ref="G56:L56">G57</f>
        <v>175</v>
      </c>
      <c r="H56" s="36">
        <f t="shared" si="12"/>
        <v>512.1</v>
      </c>
      <c r="I56" s="36">
        <f t="shared" si="12"/>
        <v>521.6</v>
      </c>
      <c r="J56" s="36">
        <f t="shared" si="12"/>
        <v>532</v>
      </c>
      <c r="K56" s="36">
        <f t="shared" si="12"/>
        <v>553.2</v>
      </c>
      <c r="L56" s="36">
        <f t="shared" si="12"/>
        <v>576.3</v>
      </c>
    </row>
    <row r="57" spans="1:12" ht="19.5" customHeight="1">
      <c r="A57" s="3"/>
      <c r="B57" s="14" t="s">
        <v>95</v>
      </c>
      <c r="C57" s="65"/>
      <c r="D57" s="93"/>
      <c r="E57" s="96"/>
      <c r="F57" s="95"/>
      <c r="G57" s="10">
        <f aca="true" t="shared" si="13" ref="G57:L57">G58+G59+G60</f>
        <v>175</v>
      </c>
      <c r="H57" s="10">
        <f t="shared" si="13"/>
        <v>512.1</v>
      </c>
      <c r="I57" s="10">
        <f t="shared" si="13"/>
        <v>521.6</v>
      </c>
      <c r="J57" s="10">
        <f t="shared" si="13"/>
        <v>532</v>
      </c>
      <c r="K57" s="10">
        <f t="shared" si="13"/>
        <v>553.2</v>
      </c>
      <c r="L57" s="10">
        <f t="shared" si="13"/>
        <v>576.3</v>
      </c>
    </row>
    <row r="58" spans="1:12" ht="55.5" customHeight="1">
      <c r="A58" s="3"/>
      <c r="B58" s="14" t="s">
        <v>97</v>
      </c>
      <c r="C58" s="66" t="s">
        <v>100</v>
      </c>
      <c r="D58" s="93" t="s">
        <v>99</v>
      </c>
      <c r="E58" s="142" t="s">
        <v>96</v>
      </c>
      <c r="F58" s="97"/>
      <c r="G58" s="10">
        <v>92</v>
      </c>
      <c r="H58" s="10">
        <v>398.1</v>
      </c>
      <c r="I58" s="10">
        <v>400</v>
      </c>
      <c r="J58" s="10">
        <v>416</v>
      </c>
      <c r="K58" s="10">
        <v>432.6</v>
      </c>
      <c r="L58" s="10">
        <v>450</v>
      </c>
    </row>
    <row r="59" spans="1:12" ht="53.25" customHeight="1">
      <c r="A59" s="3"/>
      <c r="B59" s="96" t="s">
        <v>98</v>
      </c>
      <c r="C59" s="66" t="s">
        <v>101</v>
      </c>
      <c r="D59" s="96" t="s">
        <v>19</v>
      </c>
      <c r="E59" s="140"/>
      <c r="F59" s="97"/>
      <c r="G59" s="10">
        <v>23</v>
      </c>
      <c r="H59" s="10">
        <v>49.4</v>
      </c>
      <c r="I59" s="10">
        <v>57</v>
      </c>
      <c r="J59" s="10">
        <v>43</v>
      </c>
      <c r="K59" s="10">
        <v>44.6</v>
      </c>
      <c r="L59" s="10">
        <v>46.3</v>
      </c>
    </row>
    <row r="60" spans="1:12" ht="51">
      <c r="A60" s="3"/>
      <c r="B60" s="98" t="s">
        <v>102</v>
      </c>
      <c r="C60" s="92" t="s">
        <v>31</v>
      </c>
      <c r="D60" s="66" t="s">
        <v>103</v>
      </c>
      <c r="E60" s="144"/>
      <c r="F60" s="97"/>
      <c r="G60" s="10">
        <v>60</v>
      </c>
      <c r="H60" s="10">
        <v>64.6</v>
      </c>
      <c r="I60" s="10">
        <v>64.6</v>
      </c>
      <c r="J60" s="10">
        <v>73</v>
      </c>
      <c r="K60" s="10">
        <v>76</v>
      </c>
      <c r="L60" s="10">
        <v>80</v>
      </c>
    </row>
    <row r="61" spans="1:12" ht="25.5">
      <c r="A61" s="63"/>
      <c r="B61" s="13" t="s">
        <v>104</v>
      </c>
      <c r="C61" s="65"/>
      <c r="D61" s="93"/>
      <c r="E61" s="50"/>
      <c r="F61" s="99"/>
      <c r="G61" s="36">
        <f aca="true" t="shared" si="14" ref="G61:L61">G62</f>
        <v>40</v>
      </c>
      <c r="H61" s="36">
        <f t="shared" si="14"/>
        <v>45.4</v>
      </c>
      <c r="I61" s="36">
        <f t="shared" si="14"/>
        <v>77</v>
      </c>
      <c r="J61" s="36">
        <f t="shared" si="14"/>
        <v>40</v>
      </c>
      <c r="K61" s="36">
        <f t="shared" si="14"/>
        <v>40</v>
      </c>
      <c r="L61" s="36">
        <f t="shared" si="14"/>
        <v>40</v>
      </c>
    </row>
    <row r="62" spans="1:12" ht="15">
      <c r="A62" s="3"/>
      <c r="B62" s="14" t="s">
        <v>105</v>
      </c>
      <c r="C62" s="65"/>
      <c r="D62" s="93"/>
      <c r="E62" s="96"/>
      <c r="F62" s="97"/>
      <c r="G62" s="10">
        <f aca="true" t="shared" si="15" ref="G62:L62">G63+G64</f>
        <v>40</v>
      </c>
      <c r="H62" s="10">
        <f t="shared" si="15"/>
        <v>45.4</v>
      </c>
      <c r="I62" s="10">
        <f t="shared" si="15"/>
        <v>77</v>
      </c>
      <c r="J62" s="10">
        <f t="shared" si="15"/>
        <v>40</v>
      </c>
      <c r="K62" s="10">
        <f t="shared" si="15"/>
        <v>40</v>
      </c>
      <c r="L62" s="10">
        <f t="shared" si="15"/>
        <v>40</v>
      </c>
    </row>
    <row r="63" spans="1:12" ht="27" customHeight="1">
      <c r="A63" s="3"/>
      <c r="B63" s="14" t="s">
        <v>106</v>
      </c>
      <c r="C63" s="92" t="s">
        <v>146</v>
      </c>
      <c r="D63" s="14" t="s">
        <v>106</v>
      </c>
      <c r="E63" s="50" t="s">
        <v>147</v>
      </c>
      <c r="F63" s="97"/>
      <c r="G63" s="10">
        <v>10</v>
      </c>
      <c r="H63" s="10">
        <v>3</v>
      </c>
      <c r="I63" s="10">
        <v>3.5</v>
      </c>
      <c r="J63" s="10">
        <v>20</v>
      </c>
      <c r="K63" s="10">
        <v>20</v>
      </c>
      <c r="L63" s="10">
        <v>20</v>
      </c>
    </row>
    <row r="64" spans="1:12" ht="38.25">
      <c r="A64" s="3"/>
      <c r="B64" s="14" t="s">
        <v>106</v>
      </c>
      <c r="C64" s="92" t="s">
        <v>148</v>
      </c>
      <c r="D64" s="14" t="s">
        <v>106</v>
      </c>
      <c r="E64" s="50" t="s">
        <v>149</v>
      </c>
      <c r="F64" s="97"/>
      <c r="G64" s="10">
        <v>30</v>
      </c>
      <c r="H64" s="10">
        <v>42.4</v>
      </c>
      <c r="I64" s="10">
        <v>73.5</v>
      </c>
      <c r="J64" s="10">
        <v>20</v>
      </c>
      <c r="K64" s="10">
        <v>20</v>
      </c>
      <c r="L64" s="10">
        <v>20</v>
      </c>
    </row>
    <row r="65" spans="1:12" ht="25.5">
      <c r="A65" s="63"/>
      <c r="B65" s="13" t="s">
        <v>107</v>
      </c>
      <c r="C65" s="65"/>
      <c r="D65" s="93"/>
      <c r="E65" s="50"/>
      <c r="F65" s="97"/>
      <c r="G65" s="36">
        <f aca="true" t="shared" si="16" ref="G65:L65">G66+G67</f>
        <v>2525</v>
      </c>
      <c r="H65" s="36">
        <f t="shared" si="16"/>
        <v>351.5</v>
      </c>
      <c r="I65" s="36">
        <f t="shared" si="16"/>
        <v>351.5</v>
      </c>
      <c r="J65" s="36">
        <f t="shared" si="16"/>
        <v>2525</v>
      </c>
      <c r="K65" s="36">
        <f t="shared" si="16"/>
        <v>25</v>
      </c>
      <c r="L65" s="36">
        <f t="shared" si="16"/>
        <v>25</v>
      </c>
    </row>
    <row r="66" spans="1:12" ht="68.25" customHeight="1">
      <c r="A66" s="63"/>
      <c r="B66" s="114" t="s">
        <v>151</v>
      </c>
      <c r="C66" s="112" t="s">
        <v>152</v>
      </c>
      <c r="D66" s="62" t="s">
        <v>26</v>
      </c>
      <c r="E66" s="100" t="s">
        <v>142</v>
      </c>
      <c r="F66" s="97"/>
      <c r="G66" s="10">
        <v>25</v>
      </c>
      <c r="H66" s="10">
        <v>116.4</v>
      </c>
      <c r="I66" s="10">
        <v>116.4</v>
      </c>
      <c r="J66" s="10">
        <v>25</v>
      </c>
      <c r="K66" s="10">
        <v>25</v>
      </c>
      <c r="L66" s="10">
        <v>25</v>
      </c>
    </row>
    <row r="67" spans="1:12" ht="71.25" customHeight="1">
      <c r="A67" s="3"/>
      <c r="B67" s="62" t="s">
        <v>26</v>
      </c>
      <c r="C67" s="3" t="s">
        <v>150</v>
      </c>
      <c r="D67" s="62" t="s">
        <v>26</v>
      </c>
      <c r="E67" s="100" t="s">
        <v>137</v>
      </c>
      <c r="F67" s="9"/>
      <c r="G67" s="10">
        <v>2500</v>
      </c>
      <c r="H67" s="10">
        <v>235.1</v>
      </c>
      <c r="I67" s="10">
        <v>235.1</v>
      </c>
      <c r="J67" s="10">
        <v>2500</v>
      </c>
      <c r="K67" s="10">
        <v>0</v>
      </c>
      <c r="L67" s="10">
        <v>0</v>
      </c>
    </row>
    <row r="68" spans="1:12" ht="15">
      <c r="A68" s="3"/>
      <c r="B68" s="13" t="s">
        <v>129</v>
      </c>
      <c r="C68" s="3"/>
      <c r="D68" s="62"/>
      <c r="E68" s="100"/>
      <c r="F68" s="9"/>
      <c r="G68" s="36">
        <f aca="true" t="shared" si="17" ref="G68:L68">G69+G80+G81+G82+G83+G84+G85+G86+G87+G88+G89+G90+G91+G92+G93+G94+G95+G97+G98+G99+G100+G101+G102+G103+G104+G105+G106+G107</f>
        <v>1235</v>
      </c>
      <c r="H68" s="36">
        <f>H69+H80+H81+H82+H83+H84+H85+H86+H87+H88+H89+H90+H91+H92+H93+H94+H95+H97+H98+H99+H100+H101+H102+H103+H104+H105+H106+H107+H96</f>
        <v>901.5999999999999</v>
      </c>
      <c r="I68" s="36">
        <f t="shared" si="17"/>
        <v>909.3</v>
      </c>
      <c r="J68" s="36">
        <f t="shared" si="17"/>
        <v>630.5</v>
      </c>
      <c r="K68" s="36">
        <f t="shared" si="17"/>
        <v>630.5</v>
      </c>
      <c r="L68" s="36">
        <f t="shared" si="17"/>
        <v>630.5</v>
      </c>
    </row>
    <row r="69" spans="1:12" ht="15">
      <c r="A69" s="3"/>
      <c r="B69" s="120"/>
      <c r="C69" s="3" t="s">
        <v>162</v>
      </c>
      <c r="D69" s="109"/>
      <c r="E69" s="100"/>
      <c r="F69" s="9"/>
      <c r="G69" s="36">
        <f>G70+G71+G72+G73+G74+G76+G77+G78+G79+G75</f>
        <v>1075</v>
      </c>
      <c r="H69" s="36">
        <f>H70+H71+H72+H73+H74+H76+H77+H78+H79+H75</f>
        <v>607.5</v>
      </c>
      <c r="I69" s="36">
        <f>I70+I71+I72+I73+I74+I76+I77+I78+I79</f>
        <v>610</v>
      </c>
      <c r="J69" s="36">
        <f>J70+J71+J72+J73+J74+J76+J77+J78+J79</f>
        <v>254</v>
      </c>
      <c r="K69" s="36">
        <f>K70+K71+K72+K73+K74+K76+K77+K78+K79</f>
        <v>254</v>
      </c>
      <c r="L69" s="36">
        <f>L70+L71+L72+L73+L74+L76+L77+L78+L79</f>
        <v>254</v>
      </c>
    </row>
    <row r="70" spans="1:12" ht="175.5" customHeight="1">
      <c r="A70" s="3"/>
      <c r="B70" s="164" t="s">
        <v>161</v>
      </c>
      <c r="C70" s="3" t="s">
        <v>227</v>
      </c>
      <c r="D70" s="164" t="s">
        <v>161</v>
      </c>
      <c r="E70" s="62" t="s">
        <v>11</v>
      </c>
      <c r="F70" s="9"/>
      <c r="G70" s="10">
        <v>15</v>
      </c>
      <c r="H70" s="10">
        <v>89.3</v>
      </c>
      <c r="I70" s="10">
        <v>90</v>
      </c>
      <c r="J70" s="10">
        <v>0</v>
      </c>
      <c r="K70" s="10">
        <v>0</v>
      </c>
      <c r="L70" s="10">
        <v>0</v>
      </c>
    </row>
    <row r="71" spans="1:12" ht="57.75" customHeight="1">
      <c r="A71" s="3"/>
      <c r="B71" s="165"/>
      <c r="C71" s="3" t="s">
        <v>163</v>
      </c>
      <c r="D71" s="165"/>
      <c r="E71" s="62" t="s">
        <v>160</v>
      </c>
      <c r="F71" s="9"/>
      <c r="G71" s="10">
        <v>695</v>
      </c>
      <c r="H71" s="10">
        <v>151.1</v>
      </c>
      <c r="I71" s="10">
        <v>152</v>
      </c>
      <c r="J71" s="10">
        <v>254</v>
      </c>
      <c r="K71" s="10">
        <v>254</v>
      </c>
      <c r="L71" s="10">
        <v>254</v>
      </c>
    </row>
    <row r="72" spans="1:12" ht="57.75" customHeight="1">
      <c r="A72" s="3"/>
      <c r="B72" s="165"/>
      <c r="C72" s="3" t="s">
        <v>164</v>
      </c>
      <c r="D72" s="165"/>
      <c r="E72" s="62" t="s">
        <v>171</v>
      </c>
      <c r="F72" s="9"/>
      <c r="G72" s="10">
        <v>4</v>
      </c>
      <c r="H72" s="10">
        <v>4</v>
      </c>
      <c r="I72" s="10">
        <v>4</v>
      </c>
      <c r="J72" s="10"/>
      <c r="K72" s="10"/>
      <c r="L72" s="10"/>
    </row>
    <row r="73" spans="1:12" ht="57.75" customHeight="1">
      <c r="A73" s="3"/>
      <c r="B73" s="165"/>
      <c r="C73" s="3" t="s">
        <v>165</v>
      </c>
      <c r="D73" s="165"/>
      <c r="E73" s="62" t="s">
        <v>172</v>
      </c>
      <c r="F73" s="9"/>
      <c r="G73" s="10">
        <v>2</v>
      </c>
      <c r="H73" s="10">
        <v>2</v>
      </c>
      <c r="I73" s="10">
        <v>2</v>
      </c>
      <c r="J73" s="10"/>
      <c r="K73" s="10"/>
      <c r="L73" s="10"/>
    </row>
    <row r="74" spans="1:12" ht="57.75" customHeight="1">
      <c r="A74" s="3"/>
      <c r="B74" s="165"/>
      <c r="C74" s="3" t="s">
        <v>166</v>
      </c>
      <c r="D74" s="165"/>
      <c r="E74" s="62" t="s">
        <v>173</v>
      </c>
      <c r="F74" s="9"/>
      <c r="G74" s="10">
        <v>23</v>
      </c>
      <c r="H74" s="10">
        <v>20</v>
      </c>
      <c r="I74" s="10">
        <v>20</v>
      </c>
      <c r="J74" s="10"/>
      <c r="K74" s="10"/>
      <c r="L74" s="10"/>
    </row>
    <row r="75" spans="1:12" ht="57.75" customHeight="1">
      <c r="A75" s="3"/>
      <c r="B75" s="165"/>
      <c r="C75" s="3" t="s">
        <v>162</v>
      </c>
      <c r="D75" s="165"/>
      <c r="E75" s="62" t="s">
        <v>11</v>
      </c>
      <c r="F75" s="9"/>
      <c r="G75" s="10">
        <v>3</v>
      </c>
      <c r="H75" s="10">
        <v>3</v>
      </c>
      <c r="I75" s="10">
        <v>3</v>
      </c>
      <c r="J75" s="10">
        <v>3</v>
      </c>
      <c r="K75" s="10">
        <v>3</v>
      </c>
      <c r="L75" s="10">
        <v>3</v>
      </c>
    </row>
    <row r="76" spans="1:12" ht="57.75" customHeight="1">
      <c r="A76" s="3"/>
      <c r="B76" s="165"/>
      <c r="C76" s="3" t="s">
        <v>167</v>
      </c>
      <c r="D76" s="165"/>
      <c r="E76" s="62" t="s">
        <v>174</v>
      </c>
      <c r="F76" s="9"/>
      <c r="G76" s="10">
        <v>323.9</v>
      </c>
      <c r="H76" s="10">
        <v>281.1</v>
      </c>
      <c r="I76" s="10">
        <v>282</v>
      </c>
      <c r="J76" s="10"/>
      <c r="K76" s="10"/>
      <c r="L76" s="10"/>
    </row>
    <row r="77" spans="1:12" ht="57.75" customHeight="1">
      <c r="A77" s="3"/>
      <c r="B77" s="165"/>
      <c r="C77" s="3" t="s">
        <v>168</v>
      </c>
      <c r="D77" s="165"/>
      <c r="E77" s="62" t="s">
        <v>175</v>
      </c>
      <c r="F77" s="9"/>
      <c r="G77" s="10">
        <v>5.6</v>
      </c>
      <c r="H77" s="10">
        <v>19.9</v>
      </c>
      <c r="I77" s="10">
        <v>22</v>
      </c>
      <c r="J77" s="10"/>
      <c r="K77" s="10"/>
      <c r="L77" s="10"/>
    </row>
    <row r="78" spans="1:12" ht="57.75" customHeight="1">
      <c r="A78" s="3"/>
      <c r="B78" s="165"/>
      <c r="C78" s="3" t="s">
        <v>169</v>
      </c>
      <c r="D78" s="165"/>
      <c r="E78" s="62" t="s">
        <v>176</v>
      </c>
      <c r="F78" s="9"/>
      <c r="G78" s="10">
        <v>1.5</v>
      </c>
      <c r="H78" s="10">
        <v>30.4</v>
      </c>
      <c r="I78" s="10">
        <v>31</v>
      </c>
      <c r="J78" s="10"/>
      <c r="K78" s="10"/>
      <c r="L78" s="10"/>
    </row>
    <row r="79" spans="1:12" ht="80.25" customHeight="1">
      <c r="A79" s="3"/>
      <c r="B79" s="141"/>
      <c r="C79" s="3" t="s">
        <v>170</v>
      </c>
      <c r="D79" s="141"/>
      <c r="E79" s="62" t="s">
        <v>177</v>
      </c>
      <c r="F79" s="9"/>
      <c r="G79" s="10">
        <v>2</v>
      </c>
      <c r="H79" s="10">
        <v>6.7</v>
      </c>
      <c r="I79" s="10">
        <v>7</v>
      </c>
      <c r="J79" s="10"/>
      <c r="K79" s="10"/>
      <c r="L79" s="10"/>
    </row>
    <row r="80" spans="1:12" ht="82.5" customHeight="1">
      <c r="A80" s="3"/>
      <c r="B80" s="122" t="s">
        <v>178</v>
      </c>
      <c r="C80" s="123" t="s">
        <v>179</v>
      </c>
      <c r="D80" s="108" t="s">
        <v>178</v>
      </c>
      <c r="E80" s="4" t="s">
        <v>180</v>
      </c>
      <c r="F80" s="9"/>
      <c r="G80" s="10">
        <v>0</v>
      </c>
      <c r="H80" s="10">
        <v>3</v>
      </c>
      <c r="I80" s="10">
        <v>3</v>
      </c>
      <c r="J80" s="10">
        <v>4.5</v>
      </c>
      <c r="K80" s="10">
        <v>4.5</v>
      </c>
      <c r="L80" s="10">
        <v>4.5</v>
      </c>
    </row>
    <row r="81" spans="1:12" ht="126" customHeight="1">
      <c r="A81" s="3"/>
      <c r="B81" s="122" t="s">
        <v>181</v>
      </c>
      <c r="C81" s="123" t="s">
        <v>182</v>
      </c>
      <c r="D81" s="117" t="s">
        <v>181</v>
      </c>
      <c r="E81" s="4" t="s">
        <v>180</v>
      </c>
      <c r="F81" s="9"/>
      <c r="G81" s="10">
        <v>2.5</v>
      </c>
      <c r="H81" s="10">
        <v>3.3</v>
      </c>
      <c r="I81" s="10">
        <v>3.3</v>
      </c>
      <c r="J81" s="10">
        <v>2.2</v>
      </c>
      <c r="K81" s="10">
        <v>2.2</v>
      </c>
      <c r="L81" s="10">
        <v>2.2</v>
      </c>
    </row>
    <row r="82" spans="1:12" ht="109.5" customHeight="1">
      <c r="A82" s="3"/>
      <c r="B82" s="124" t="s">
        <v>183</v>
      </c>
      <c r="C82" s="123" t="s">
        <v>184</v>
      </c>
      <c r="D82" s="118" t="s">
        <v>183</v>
      </c>
      <c r="E82" s="4"/>
      <c r="F82" s="9"/>
      <c r="G82" s="10">
        <v>2.5</v>
      </c>
      <c r="H82" s="10">
        <v>3.3</v>
      </c>
      <c r="I82" s="10"/>
      <c r="J82" s="10">
        <v>2.7</v>
      </c>
      <c r="K82" s="10">
        <v>2.7</v>
      </c>
      <c r="L82" s="10">
        <v>2.7</v>
      </c>
    </row>
    <row r="83" spans="1:12" ht="148.5" customHeight="1">
      <c r="A83" s="3"/>
      <c r="B83" s="122" t="s">
        <v>185</v>
      </c>
      <c r="C83" s="121" t="s">
        <v>186</v>
      </c>
      <c r="D83" s="122" t="s">
        <v>185</v>
      </c>
      <c r="E83" s="4"/>
      <c r="F83" s="9"/>
      <c r="G83" s="10">
        <v>3</v>
      </c>
      <c r="H83" s="10">
        <v>2</v>
      </c>
      <c r="I83" s="10">
        <v>2.4</v>
      </c>
      <c r="J83" s="10">
        <v>2.4</v>
      </c>
      <c r="K83" s="10">
        <v>2.4</v>
      </c>
      <c r="L83" s="10">
        <v>2.4</v>
      </c>
    </row>
    <row r="84" spans="1:12" ht="109.5" customHeight="1">
      <c r="A84" s="3"/>
      <c r="B84" s="122" t="s">
        <v>187</v>
      </c>
      <c r="C84" s="121" t="s">
        <v>188</v>
      </c>
      <c r="D84" s="122" t="s">
        <v>187</v>
      </c>
      <c r="E84" s="4" t="s">
        <v>189</v>
      </c>
      <c r="F84" s="9"/>
      <c r="G84" s="10">
        <v>15</v>
      </c>
      <c r="H84" s="10">
        <v>8</v>
      </c>
      <c r="I84" s="10">
        <v>12.7</v>
      </c>
      <c r="J84" s="10">
        <v>11</v>
      </c>
      <c r="K84" s="10">
        <v>11</v>
      </c>
      <c r="L84" s="10">
        <v>11</v>
      </c>
    </row>
    <row r="85" spans="1:12" ht="109.5" customHeight="1">
      <c r="A85" s="3"/>
      <c r="B85" s="124" t="s">
        <v>201</v>
      </c>
      <c r="C85" s="123" t="s">
        <v>202</v>
      </c>
      <c r="D85" s="124" t="s">
        <v>201</v>
      </c>
      <c r="E85" s="4" t="s">
        <v>180</v>
      </c>
      <c r="F85" s="9"/>
      <c r="G85" s="10">
        <v>2</v>
      </c>
      <c r="H85" s="10">
        <v>2.6</v>
      </c>
      <c r="I85" s="10">
        <v>2.6</v>
      </c>
      <c r="J85" s="10">
        <v>1</v>
      </c>
      <c r="K85" s="10">
        <v>1</v>
      </c>
      <c r="L85" s="10">
        <v>1</v>
      </c>
    </row>
    <row r="86" spans="1:12" ht="177" customHeight="1">
      <c r="A86" s="3"/>
      <c r="B86" s="117" t="s">
        <v>190</v>
      </c>
      <c r="C86" s="123" t="s">
        <v>191</v>
      </c>
      <c r="D86" s="117" t="s">
        <v>190</v>
      </c>
      <c r="E86" s="4" t="s">
        <v>180</v>
      </c>
      <c r="F86" s="9"/>
      <c r="G86" s="10">
        <v>16</v>
      </c>
      <c r="H86" s="10">
        <v>16</v>
      </c>
      <c r="I86" s="10">
        <v>16</v>
      </c>
      <c r="J86" s="10">
        <v>9</v>
      </c>
      <c r="K86" s="10">
        <v>9</v>
      </c>
      <c r="L86" s="10">
        <v>9</v>
      </c>
    </row>
    <row r="87" spans="1:12" ht="126.75" customHeight="1">
      <c r="A87" s="3"/>
      <c r="B87" s="122" t="s">
        <v>192</v>
      </c>
      <c r="C87" s="123" t="s">
        <v>193</v>
      </c>
      <c r="D87" s="122" t="s">
        <v>192</v>
      </c>
      <c r="E87" s="4" t="s">
        <v>180</v>
      </c>
      <c r="F87" s="9"/>
      <c r="G87" s="10">
        <v>3.5</v>
      </c>
      <c r="H87" s="10">
        <v>3.5</v>
      </c>
      <c r="I87" s="10">
        <v>3.5</v>
      </c>
      <c r="J87" s="10">
        <v>1.5</v>
      </c>
      <c r="K87" s="10">
        <v>1.5</v>
      </c>
      <c r="L87" s="10">
        <v>1.5</v>
      </c>
    </row>
    <row r="88" spans="1:12" ht="129.75" customHeight="1">
      <c r="A88" s="3"/>
      <c r="B88" s="122" t="s">
        <v>192</v>
      </c>
      <c r="C88" s="123" t="s">
        <v>194</v>
      </c>
      <c r="D88" s="122" t="s">
        <v>192</v>
      </c>
      <c r="E88" s="4" t="s">
        <v>180</v>
      </c>
      <c r="F88" s="9"/>
      <c r="G88" s="10">
        <v>41.2</v>
      </c>
      <c r="H88" s="10">
        <v>65.2</v>
      </c>
      <c r="I88" s="10">
        <v>66.2</v>
      </c>
      <c r="J88" s="10">
        <v>50</v>
      </c>
      <c r="K88" s="10">
        <v>50</v>
      </c>
      <c r="L88" s="10">
        <v>50</v>
      </c>
    </row>
    <row r="89" spans="1:12" ht="128.25" customHeight="1">
      <c r="A89" s="3"/>
      <c r="B89" s="122" t="s">
        <v>192</v>
      </c>
      <c r="C89" s="123" t="s">
        <v>195</v>
      </c>
      <c r="D89" s="122" t="s">
        <v>192</v>
      </c>
      <c r="E89" s="4" t="s">
        <v>189</v>
      </c>
      <c r="F89" s="9"/>
      <c r="G89" s="10">
        <v>12.3</v>
      </c>
      <c r="H89" s="10">
        <v>12.3</v>
      </c>
      <c r="I89" s="10">
        <v>12.3</v>
      </c>
      <c r="J89" s="10">
        <v>60</v>
      </c>
      <c r="K89" s="10">
        <v>60</v>
      </c>
      <c r="L89" s="10">
        <v>60</v>
      </c>
    </row>
    <row r="90" spans="1:12" ht="128.25" customHeight="1">
      <c r="A90" s="3"/>
      <c r="B90" s="122" t="s">
        <v>196</v>
      </c>
      <c r="C90" s="123" t="s">
        <v>197</v>
      </c>
      <c r="D90" s="122" t="s">
        <v>196</v>
      </c>
      <c r="E90" s="4" t="s">
        <v>180</v>
      </c>
      <c r="F90" s="9"/>
      <c r="G90" s="10">
        <v>2</v>
      </c>
      <c r="H90" s="10">
        <v>2</v>
      </c>
      <c r="I90" s="10">
        <v>2</v>
      </c>
      <c r="J90" s="10">
        <v>1.5</v>
      </c>
      <c r="K90" s="10">
        <v>1.5</v>
      </c>
      <c r="L90" s="10">
        <v>1.5</v>
      </c>
    </row>
    <row r="91" spans="1:12" ht="95.25" customHeight="1">
      <c r="A91" s="3"/>
      <c r="B91" s="123" t="s">
        <v>198</v>
      </c>
      <c r="C91" s="123" t="s">
        <v>199</v>
      </c>
      <c r="D91" s="123" t="s">
        <v>198</v>
      </c>
      <c r="E91" s="4" t="s">
        <v>200</v>
      </c>
      <c r="F91" s="9"/>
      <c r="G91" s="10">
        <v>10</v>
      </c>
      <c r="H91" s="10">
        <v>23.4</v>
      </c>
      <c r="I91" s="10">
        <v>23.4</v>
      </c>
      <c r="J91" s="10">
        <v>22</v>
      </c>
      <c r="K91" s="10">
        <v>22</v>
      </c>
      <c r="L91" s="10">
        <v>22</v>
      </c>
    </row>
    <row r="92" spans="1:12" ht="100.5" customHeight="1">
      <c r="A92" s="3"/>
      <c r="B92" s="122" t="s">
        <v>203</v>
      </c>
      <c r="C92" s="123" t="s">
        <v>204</v>
      </c>
      <c r="D92" s="122" t="s">
        <v>203</v>
      </c>
      <c r="E92" s="4" t="s">
        <v>189</v>
      </c>
      <c r="F92" s="9"/>
      <c r="G92" s="10">
        <v>0</v>
      </c>
      <c r="H92" s="10">
        <v>4.2</v>
      </c>
      <c r="I92" s="10">
        <v>4.2</v>
      </c>
      <c r="J92" s="10">
        <v>3</v>
      </c>
      <c r="K92" s="10">
        <v>3</v>
      </c>
      <c r="L92" s="10">
        <v>3</v>
      </c>
    </row>
    <row r="93" spans="1:12" ht="128.25" customHeight="1">
      <c r="A93" s="3"/>
      <c r="B93" s="122" t="s">
        <v>205</v>
      </c>
      <c r="C93" s="123" t="s">
        <v>226</v>
      </c>
      <c r="D93" s="122" t="s">
        <v>205</v>
      </c>
      <c r="E93" s="4" t="s">
        <v>180</v>
      </c>
      <c r="F93" s="9"/>
      <c r="G93" s="10">
        <v>0</v>
      </c>
      <c r="H93" s="10">
        <v>0.5</v>
      </c>
      <c r="I93" s="10">
        <v>2.8</v>
      </c>
      <c r="J93" s="10">
        <v>1</v>
      </c>
      <c r="K93" s="10">
        <v>1</v>
      </c>
      <c r="L93" s="10">
        <v>1</v>
      </c>
    </row>
    <row r="94" spans="1:12" ht="128.25" customHeight="1">
      <c r="A94" s="3"/>
      <c r="B94" s="124" t="s">
        <v>206</v>
      </c>
      <c r="C94" s="123" t="s">
        <v>207</v>
      </c>
      <c r="D94" s="124" t="s">
        <v>206</v>
      </c>
      <c r="E94" s="4" t="s">
        <v>180</v>
      </c>
      <c r="F94" s="9"/>
      <c r="G94" s="10">
        <v>0</v>
      </c>
      <c r="H94" s="10">
        <v>0.5</v>
      </c>
      <c r="I94" s="10">
        <v>0.5</v>
      </c>
      <c r="J94" s="10">
        <v>5</v>
      </c>
      <c r="K94" s="10">
        <v>5</v>
      </c>
      <c r="L94" s="10">
        <v>5</v>
      </c>
    </row>
    <row r="95" spans="1:12" ht="128.25" customHeight="1">
      <c r="A95" s="3"/>
      <c r="B95" s="122" t="s">
        <v>208</v>
      </c>
      <c r="C95" s="123" t="s">
        <v>225</v>
      </c>
      <c r="D95" s="122" t="s">
        <v>208</v>
      </c>
      <c r="E95" s="4" t="s">
        <v>180</v>
      </c>
      <c r="F95" s="9"/>
      <c r="G95" s="10">
        <v>0</v>
      </c>
      <c r="H95" s="10">
        <v>0.3</v>
      </c>
      <c r="I95" s="10">
        <v>0.3</v>
      </c>
      <c r="J95" s="10">
        <v>1.2</v>
      </c>
      <c r="K95" s="10">
        <v>1.2</v>
      </c>
      <c r="L95" s="10">
        <v>1.2</v>
      </c>
    </row>
    <row r="96" spans="1:12" ht="100.5" customHeight="1">
      <c r="A96" s="3"/>
      <c r="B96" s="133" t="s">
        <v>256</v>
      </c>
      <c r="C96" s="134" t="s">
        <v>257</v>
      </c>
      <c r="D96" s="133" t="s">
        <v>256</v>
      </c>
      <c r="E96" s="62" t="s">
        <v>177</v>
      </c>
      <c r="F96" s="9"/>
      <c r="G96" s="10"/>
      <c r="H96" s="10">
        <v>1</v>
      </c>
      <c r="I96" s="10">
        <v>1</v>
      </c>
      <c r="J96" s="10"/>
      <c r="K96" s="10"/>
      <c r="L96" s="10"/>
    </row>
    <row r="97" spans="1:12" ht="110.25" customHeight="1">
      <c r="A97" s="3"/>
      <c r="B97" s="122" t="s">
        <v>209</v>
      </c>
      <c r="C97" s="123" t="s">
        <v>210</v>
      </c>
      <c r="D97" s="122" t="s">
        <v>209</v>
      </c>
      <c r="E97" s="4" t="s">
        <v>180</v>
      </c>
      <c r="F97" s="9"/>
      <c r="G97" s="10">
        <v>0</v>
      </c>
      <c r="H97" s="10">
        <v>2.9</v>
      </c>
      <c r="I97" s="10">
        <v>4</v>
      </c>
      <c r="J97" s="10">
        <v>4</v>
      </c>
      <c r="K97" s="10">
        <v>4</v>
      </c>
      <c r="L97" s="10">
        <v>4</v>
      </c>
    </row>
    <row r="98" spans="1:12" ht="128.25" customHeight="1">
      <c r="A98" s="3"/>
      <c r="B98" s="122" t="s">
        <v>209</v>
      </c>
      <c r="C98" s="123" t="s">
        <v>211</v>
      </c>
      <c r="D98" s="122" t="s">
        <v>209</v>
      </c>
      <c r="E98" s="4" t="s">
        <v>189</v>
      </c>
      <c r="F98" s="9"/>
      <c r="G98" s="10">
        <v>0</v>
      </c>
      <c r="H98" s="10">
        <v>6.4</v>
      </c>
      <c r="I98" s="10">
        <v>5</v>
      </c>
      <c r="J98" s="10">
        <v>5</v>
      </c>
      <c r="K98" s="10">
        <v>5</v>
      </c>
      <c r="L98" s="10">
        <v>5</v>
      </c>
    </row>
    <row r="99" spans="1:12" ht="128.25" customHeight="1">
      <c r="A99" s="3"/>
      <c r="B99" s="122" t="s">
        <v>212</v>
      </c>
      <c r="C99" s="123" t="s">
        <v>213</v>
      </c>
      <c r="D99" s="122" t="s">
        <v>212</v>
      </c>
      <c r="E99" s="4" t="s">
        <v>180</v>
      </c>
      <c r="F99" s="9"/>
      <c r="G99" s="10">
        <v>0</v>
      </c>
      <c r="H99" s="10">
        <v>26</v>
      </c>
      <c r="I99" s="10">
        <v>24</v>
      </c>
      <c r="J99" s="10">
        <v>38</v>
      </c>
      <c r="K99" s="10">
        <v>38</v>
      </c>
      <c r="L99" s="10">
        <v>38</v>
      </c>
    </row>
    <row r="100" spans="1:12" ht="128.25" customHeight="1">
      <c r="A100" s="3"/>
      <c r="B100" s="122" t="s">
        <v>212</v>
      </c>
      <c r="C100" s="123" t="s">
        <v>214</v>
      </c>
      <c r="D100" s="122" t="s">
        <v>212</v>
      </c>
      <c r="E100" s="4" t="s">
        <v>180</v>
      </c>
      <c r="F100" s="9"/>
      <c r="G100" s="10">
        <v>0</v>
      </c>
      <c r="H100" s="10">
        <v>1</v>
      </c>
      <c r="I100" s="10">
        <v>1</v>
      </c>
      <c r="J100" s="10">
        <v>1</v>
      </c>
      <c r="K100" s="10">
        <v>1</v>
      </c>
      <c r="L100" s="10">
        <v>1</v>
      </c>
    </row>
    <row r="101" spans="1:12" ht="128.25" customHeight="1">
      <c r="A101" s="3"/>
      <c r="B101" s="122" t="s">
        <v>212</v>
      </c>
      <c r="C101" s="123" t="s">
        <v>215</v>
      </c>
      <c r="D101" s="122" t="s">
        <v>212</v>
      </c>
      <c r="E101" s="4" t="s">
        <v>180</v>
      </c>
      <c r="F101" s="9"/>
      <c r="G101" s="10">
        <v>0</v>
      </c>
      <c r="H101" s="10">
        <v>12</v>
      </c>
      <c r="I101" s="10">
        <v>13</v>
      </c>
      <c r="J101" s="10">
        <v>23</v>
      </c>
      <c r="K101" s="10">
        <v>23</v>
      </c>
      <c r="L101" s="10">
        <v>23</v>
      </c>
    </row>
    <row r="102" spans="1:12" ht="60" customHeight="1">
      <c r="A102" s="3"/>
      <c r="B102" s="124" t="s">
        <v>216</v>
      </c>
      <c r="C102" s="123" t="s">
        <v>217</v>
      </c>
      <c r="D102" s="124" t="s">
        <v>216</v>
      </c>
      <c r="E102" s="4" t="s">
        <v>154</v>
      </c>
      <c r="F102" s="9"/>
      <c r="G102" s="10">
        <v>0</v>
      </c>
      <c r="H102" s="10">
        <v>34.1</v>
      </c>
      <c r="I102" s="10">
        <v>36.1</v>
      </c>
      <c r="J102" s="10">
        <v>41</v>
      </c>
      <c r="K102" s="10">
        <v>41</v>
      </c>
      <c r="L102" s="10">
        <v>41</v>
      </c>
    </row>
    <row r="103" spans="1:12" ht="92.25" customHeight="1">
      <c r="A103" s="3"/>
      <c r="B103" s="124" t="s">
        <v>218</v>
      </c>
      <c r="C103" s="123" t="s">
        <v>220</v>
      </c>
      <c r="D103" s="124" t="s">
        <v>218</v>
      </c>
      <c r="E103" s="4" t="s">
        <v>180</v>
      </c>
      <c r="F103" s="9"/>
      <c r="G103" s="10">
        <v>1</v>
      </c>
      <c r="H103" s="10">
        <v>1</v>
      </c>
      <c r="I103" s="10">
        <v>1</v>
      </c>
      <c r="J103" s="10">
        <v>1</v>
      </c>
      <c r="K103" s="10">
        <v>1</v>
      </c>
      <c r="L103" s="10">
        <v>1</v>
      </c>
    </row>
    <row r="104" spans="1:12" ht="92.25" customHeight="1">
      <c r="A104" s="3"/>
      <c r="B104" s="124" t="s">
        <v>218</v>
      </c>
      <c r="C104" s="123" t="s">
        <v>221</v>
      </c>
      <c r="D104" s="124" t="s">
        <v>218</v>
      </c>
      <c r="E104" s="4" t="s">
        <v>189</v>
      </c>
      <c r="F104" s="9"/>
      <c r="G104" s="10">
        <v>1.5</v>
      </c>
      <c r="H104" s="10">
        <v>1.5</v>
      </c>
      <c r="I104" s="10">
        <v>1.5</v>
      </c>
      <c r="J104" s="10">
        <v>1.5</v>
      </c>
      <c r="K104" s="10">
        <v>1.5</v>
      </c>
      <c r="L104" s="10">
        <v>1.5</v>
      </c>
    </row>
    <row r="105" spans="1:12" ht="89.25" customHeight="1">
      <c r="A105" s="3"/>
      <c r="B105" s="124" t="s">
        <v>218</v>
      </c>
      <c r="C105" s="123" t="s">
        <v>222</v>
      </c>
      <c r="D105" s="124" t="s">
        <v>218</v>
      </c>
      <c r="E105" s="4" t="s">
        <v>180</v>
      </c>
      <c r="F105" s="9"/>
      <c r="G105" s="10">
        <v>34.5</v>
      </c>
      <c r="H105" s="10">
        <v>43.6</v>
      </c>
      <c r="I105" s="10">
        <v>44</v>
      </c>
      <c r="J105" s="10">
        <v>53</v>
      </c>
      <c r="K105" s="10">
        <v>53</v>
      </c>
      <c r="L105" s="10">
        <v>53</v>
      </c>
    </row>
    <row r="106" spans="1:12" ht="89.25" customHeight="1">
      <c r="A106" s="3"/>
      <c r="B106" s="124" t="s">
        <v>219</v>
      </c>
      <c r="C106" s="123" t="s">
        <v>223</v>
      </c>
      <c r="D106" s="124" t="s">
        <v>219</v>
      </c>
      <c r="E106" s="4" t="s">
        <v>180</v>
      </c>
      <c r="F106" s="9"/>
      <c r="G106" s="10">
        <v>5</v>
      </c>
      <c r="H106" s="10">
        <v>5</v>
      </c>
      <c r="I106" s="10">
        <v>5</v>
      </c>
      <c r="J106" s="10">
        <v>15</v>
      </c>
      <c r="K106" s="10">
        <v>15</v>
      </c>
      <c r="L106" s="10">
        <v>15</v>
      </c>
    </row>
    <row r="107" spans="1:12" ht="108.75" customHeight="1">
      <c r="A107" s="3"/>
      <c r="B107" s="124" t="s">
        <v>219</v>
      </c>
      <c r="C107" s="123" t="s">
        <v>224</v>
      </c>
      <c r="D107" s="124" t="s">
        <v>219</v>
      </c>
      <c r="E107" s="4" t="s">
        <v>189</v>
      </c>
      <c r="F107" s="9"/>
      <c r="G107" s="10">
        <v>8</v>
      </c>
      <c r="H107" s="10">
        <v>9.5</v>
      </c>
      <c r="I107" s="10">
        <v>9.5</v>
      </c>
      <c r="J107" s="10">
        <v>16</v>
      </c>
      <c r="K107" s="10">
        <v>16</v>
      </c>
      <c r="L107" s="10">
        <v>16</v>
      </c>
    </row>
    <row r="108" spans="1:12" ht="18.75" customHeight="1">
      <c r="A108" s="3"/>
      <c r="B108" s="13" t="s">
        <v>108</v>
      </c>
      <c r="C108" s="65"/>
      <c r="D108" s="93"/>
      <c r="E108" s="101"/>
      <c r="F108" s="38"/>
      <c r="G108" s="36">
        <f aca="true" t="shared" si="18" ref="G108:L108">G109</f>
        <v>1</v>
      </c>
      <c r="H108" s="36">
        <f t="shared" si="18"/>
        <v>8.1</v>
      </c>
      <c r="I108" s="36">
        <f t="shared" si="18"/>
        <v>0</v>
      </c>
      <c r="J108" s="36">
        <f t="shared" si="18"/>
        <v>1</v>
      </c>
      <c r="K108" s="36">
        <f t="shared" si="18"/>
        <v>1</v>
      </c>
      <c r="L108" s="36">
        <f t="shared" si="18"/>
        <v>1</v>
      </c>
    </row>
    <row r="109" spans="1:12" ht="52.5" customHeight="1">
      <c r="A109" s="3"/>
      <c r="B109" s="113" t="s">
        <v>153</v>
      </c>
      <c r="C109" s="112" t="s">
        <v>247</v>
      </c>
      <c r="D109" s="14" t="s">
        <v>153</v>
      </c>
      <c r="E109" s="100" t="s">
        <v>137</v>
      </c>
      <c r="F109" s="9"/>
      <c r="G109" s="10">
        <v>1</v>
      </c>
      <c r="H109" s="10">
        <v>8.1</v>
      </c>
      <c r="I109" s="10">
        <v>0</v>
      </c>
      <c r="J109" s="10">
        <v>1</v>
      </c>
      <c r="K109" s="10">
        <v>1</v>
      </c>
      <c r="L109" s="10">
        <v>1</v>
      </c>
    </row>
    <row r="110" spans="1:12" ht="18" customHeight="1">
      <c r="A110" s="63"/>
      <c r="B110" s="13" t="s">
        <v>109</v>
      </c>
      <c r="C110" s="92"/>
      <c r="D110" s="14"/>
      <c r="E110" s="100"/>
      <c r="F110" s="9"/>
      <c r="G110" s="36">
        <f aca="true" t="shared" si="19" ref="G110:L110">G111+G142+G144</f>
        <v>743797.2000000001</v>
      </c>
      <c r="H110" s="36">
        <f t="shared" si="19"/>
        <v>546285.3999999999</v>
      </c>
      <c r="I110" s="36">
        <f t="shared" si="19"/>
        <v>743792.8</v>
      </c>
      <c r="J110" s="36">
        <f t="shared" si="19"/>
        <v>444493</v>
      </c>
      <c r="K110" s="36">
        <f t="shared" si="19"/>
        <v>448929.4</v>
      </c>
      <c r="L110" s="36">
        <f t="shared" si="19"/>
        <v>444104.50000000006</v>
      </c>
    </row>
    <row r="111" spans="1:12" ht="39" customHeight="1">
      <c r="A111" s="63"/>
      <c r="B111" s="13" t="s">
        <v>110</v>
      </c>
      <c r="C111" s="92"/>
      <c r="D111" s="14"/>
      <c r="E111" s="100"/>
      <c r="F111" s="9"/>
      <c r="G111" s="36">
        <f aca="true" t="shared" si="20" ref="G111:L111">G112+G115+G126+G138</f>
        <v>743797.2000000001</v>
      </c>
      <c r="H111" s="36">
        <f t="shared" si="20"/>
        <v>546289.2</v>
      </c>
      <c r="I111" s="36">
        <f t="shared" si="20"/>
        <v>743796.6000000001</v>
      </c>
      <c r="J111" s="36">
        <f t="shared" si="20"/>
        <v>444493</v>
      </c>
      <c r="K111" s="36">
        <f t="shared" si="20"/>
        <v>448929.4</v>
      </c>
      <c r="L111" s="36">
        <f t="shared" si="20"/>
        <v>444104.50000000006</v>
      </c>
    </row>
    <row r="112" spans="1:13" ht="21" customHeight="1">
      <c r="A112" s="63"/>
      <c r="B112" s="14" t="s">
        <v>111</v>
      </c>
      <c r="C112" s="92"/>
      <c r="D112" s="14"/>
      <c r="E112" s="100"/>
      <c r="F112" s="9"/>
      <c r="G112" s="10">
        <f aca="true" t="shared" si="21" ref="G112:L112">G113+G114</f>
        <v>37609.8</v>
      </c>
      <c r="H112" s="10">
        <f t="shared" si="21"/>
        <v>31326.3</v>
      </c>
      <c r="I112" s="10">
        <f t="shared" si="21"/>
        <v>37609.8</v>
      </c>
      <c r="J112" s="10">
        <f t="shared" si="21"/>
        <v>28766.6</v>
      </c>
      <c r="K112" s="10">
        <f t="shared" si="21"/>
        <v>26105.4</v>
      </c>
      <c r="L112" s="10">
        <f t="shared" si="21"/>
        <v>5824.2</v>
      </c>
      <c r="M112" s="1"/>
    </row>
    <row r="113" spans="1:13" ht="42.75" customHeight="1">
      <c r="A113" s="63"/>
      <c r="B113" s="14" t="s">
        <v>112</v>
      </c>
      <c r="C113" s="92" t="s">
        <v>32</v>
      </c>
      <c r="D113" s="14" t="s">
        <v>112</v>
      </c>
      <c r="E113" s="158" t="s">
        <v>155</v>
      </c>
      <c r="F113" s="9"/>
      <c r="G113" s="10">
        <v>33698.8</v>
      </c>
      <c r="H113" s="10">
        <v>28082</v>
      </c>
      <c r="I113" s="10">
        <v>33698.8</v>
      </c>
      <c r="J113" s="10">
        <v>28766.6</v>
      </c>
      <c r="K113" s="10">
        <v>26105.4</v>
      </c>
      <c r="L113" s="10">
        <v>5824.2</v>
      </c>
      <c r="M113" s="1"/>
    </row>
    <row r="114" spans="1:13" ht="45" customHeight="1">
      <c r="A114" s="3"/>
      <c r="B114" s="14" t="s">
        <v>20</v>
      </c>
      <c r="C114" s="92" t="s">
        <v>33</v>
      </c>
      <c r="D114" s="14" t="s">
        <v>20</v>
      </c>
      <c r="E114" s="160"/>
      <c r="F114" s="9"/>
      <c r="G114" s="10">
        <v>3911</v>
      </c>
      <c r="H114" s="10">
        <v>3244.3</v>
      </c>
      <c r="I114" s="10">
        <v>3911</v>
      </c>
      <c r="J114" s="10">
        <v>0</v>
      </c>
      <c r="K114" s="10">
        <v>0</v>
      </c>
      <c r="L114" s="10">
        <v>0</v>
      </c>
      <c r="M114" s="1"/>
    </row>
    <row r="115" spans="1:13" ht="27.75" customHeight="1">
      <c r="A115" s="37"/>
      <c r="B115" s="104" t="s">
        <v>113</v>
      </c>
      <c r="C115" s="116"/>
      <c r="D115" s="13"/>
      <c r="E115" s="101"/>
      <c r="F115" s="38"/>
      <c r="G115" s="36">
        <f aca="true" t="shared" si="22" ref="G115:L115">G116+G117+G118+G119+G120+G121</f>
        <v>444911.2</v>
      </c>
      <c r="H115" s="36">
        <f t="shared" si="22"/>
        <v>326764.7</v>
      </c>
      <c r="I115" s="36">
        <f t="shared" si="22"/>
        <v>444911.2</v>
      </c>
      <c r="J115" s="36">
        <f t="shared" si="22"/>
        <v>111940.9</v>
      </c>
      <c r="K115" s="36">
        <f t="shared" si="22"/>
        <v>104081.20000000001</v>
      </c>
      <c r="L115" s="36">
        <f t="shared" si="22"/>
        <v>138370.2</v>
      </c>
      <c r="M115" s="1"/>
    </row>
    <row r="116" spans="1:13" ht="54.75" customHeight="1">
      <c r="A116" s="12"/>
      <c r="B116" s="94" t="s">
        <v>115</v>
      </c>
      <c r="C116" s="92" t="s">
        <v>246</v>
      </c>
      <c r="D116" s="94" t="s">
        <v>115</v>
      </c>
      <c r="E116" s="62" t="s">
        <v>147</v>
      </c>
      <c r="F116" s="97"/>
      <c r="G116" s="10"/>
      <c r="H116" s="10"/>
      <c r="I116" s="10"/>
      <c r="J116" s="10">
        <v>0</v>
      </c>
      <c r="K116" s="10">
        <v>0</v>
      </c>
      <c r="L116" s="10">
        <v>0</v>
      </c>
      <c r="M116" s="1"/>
    </row>
    <row r="117" spans="1:13" ht="66.75" customHeight="1">
      <c r="A117" s="3"/>
      <c r="B117" s="94" t="s">
        <v>116</v>
      </c>
      <c r="C117" s="92" t="s">
        <v>245</v>
      </c>
      <c r="D117" s="94" t="s">
        <v>116</v>
      </c>
      <c r="E117" s="62" t="s">
        <v>147</v>
      </c>
      <c r="F117" s="97"/>
      <c r="G117" s="10"/>
      <c r="H117" s="10"/>
      <c r="I117" s="10"/>
      <c r="J117" s="10">
        <v>0</v>
      </c>
      <c r="K117" s="10">
        <v>0</v>
      </c>
      <c r="L117" s="10">
        <v>0</v>
      </c>
      <c r="M117" s="1"/>
    </row>
    <row r="118" spans="1:12" ht="60" customHeight="1">
      <c r="A118" s="3"/>
      <c r="B118" s="135" t="s">
        <v>260</v>
      </c>
      <c r="C118" s="136" t="s">
        <v>261</v>
      </c>
      <c r="D118" s="135" t="s">
        <v>260</v>
      </c>
      <c r="E118" s="62" t="s">
        <v>149</v>
      </c>
      <c r="F118" s="97"/>
      <c r="G118" s="10"/>
      <c r="H118" s="10"/>
      <c r="I118" s="10"/>
      <c r="J118" s="10">
        <v>430</v>
      </c>
      <c r="K118" s="10">
        <v>0</v>
      </c>
      <c r="L118" s="10">
        <v>0</v>
      </c>
    </row>
    <row r="119" spans="1:12" ht="66.75" customHeight="1">
      <c r="A119" s="3"/>
      <c r="B119" s="94" t="s">
        <v>37</v>
      </c>
      <c r="C119" s="92" t="s">
        <v>117</v>
      </c>
      <c r="D119" s="94" t="s">
        <v>37</v>
      </c>
      <c r="E119" s="62" t="s">
        <v>154</v>
      </c>
      <c r="F119" s="97"/>
      <c r="G119" s="10">
        <v>310.2</v>
      </c>
      <c r="H119" s="10">
        <v>310.2</v>
      </c>
      <c r="I119" s="10">
        <v>310.2</v>
      </c>
      <c r="J119" s="10">
        <v>210.2</v>
      </c>
      <c r="K119" s="10">
        <v>211.8</v>
      </c>
      <c r="L119" s="10">
        <v>0</v>
      </c>
    </row>
    <row r="120" spans="1:12" ht="41.25" customHeight="1">
      <c r="A120" s="63"/>
      <c r="B120" s="94" t="s">
        <v>118</v>
      </c>
      <c r="C120" s="92" t="s">
        <v>119</v>
      </c>
      <c r="D120" s="94" t="s">
        <v>118</v>
      </c>
      <c r="E120" s="62" t="s">
        <v>155</v>
      </c>
      <c r="F120" s="97"/>
      <c r="G120" s="10">
        <v>116471.8</v>
      </c>
      <c r="H120" s="10">
        <v>97059</v>
      </c>
      <c r="I120" s="10">
        <v>116471.8</v>
      </c>
      <c r="J120" s="10">
        <v>89053.1</v>
      </c>
      <c r="K120" s="10">
        <v>85681.1</v>
      </c>
      <c r="L120" s="10">
        <v>133908.2</v>
      </c>
    </row>
    <row r="121" spans="1:12" ht="15.75" customHeight="1">
      <c r="A121" s="63"/>
      <c r="B121" s="94" t="s">
        <v>114</v>
      </c>
      <c r="C121" s="65"/>
      <c r="D121" s="93"/>
      <c r="E121" s="93"/>
      <c r="F121" s="97"/>
      <c r="G121" s="10">
        <f>G122+G123+G124+G125</f>
        <v>328129.2</v>
      </c>
      <c r="H121" s="10">
        <f>H122+H123+H124+H125</f>
        <v>229395.5</v>
      </c>
      <c r="I121" s="10">
        <f>I122+I123+I124+I125</f>
        <v>328129.2</v>
      </c>
      <c r="J121" s="10">
        <f>J122+J123</f>
        <v>22247.6</v>
      </c>
      <c r="K121" s="10">
        <f>K122+K123</f>
        <v>18188.3</v>
      </c>
      <c r="L121" s="10">
        <f>L122+L123</f>
        <v>4462</v>
      </c>
    </row>
    <row r="122" spans="1:12" ht="27.75" customHeight="1">
      <c r="A122" s="63"/>
      <c r="B122" s="94" t="s">
        <v>27</v>
      </c>
      <c r="C122" s="92" t="s">
        <v>120</v>
      </c>
      <c r="D122" s="159" t="s">
        <v>27</v>
      </c>
      <c r="E122" s="62" t="s">
        <v>154</v>
      </c>
      <c r="F122" s="97"/>
      <c r="G122" s="10">
        <v>12283.3</v>
      </c>
      <c r="H122" s="10">
        <v>7244</v>
      </c>
      <c r="I122" s="10">
        <v>12283.3</v>
      </c>
      <c r="J122" s="10">
        <v>4767.4</v>
      </c>
      <c r="K122" s="10">
        <v>4270.4</v>
      </c>
      <c r="L122" s="10">
        <v>4089.9</v>
      </c>
    </row>
    <row r="123" spans="1:12" ht="40.5" customHeight="1">
      <c r="A123" s="63"/>
      <c r="B123" s="94" t="s">
        <v>27</v>
      </c>
      <c r="C123" s="92" t="s">
        <v>244</v>
      </c>
      <c r="D123" s="140"/>
      <c r="E123" s="62" t="s">
        <v>147</v>
      </c>
      <c r="F123" s="97"/>
      <c r="G123" s="10">
        <v>35079.4</v>
      </c>
      <c r="H123" s="10">
        <v>1000.5</v>
      </c>
      <c r="I123" s="10">
        <v>35079.4</v>
      </c>
      <c r="J123" s="10">
        <v>17480.2</v>
      </c>
      <c r="K123" s="10">
        <v>13917.9</v>
      </c>
      <c r="L123" s="10">
        <v>372.1</v>
      </c>
    </row>
    <row r="124" spans="1:12" ht="40.5" customHeight="1">
      <c r="A124" s="63"/>
      <c r="B124" s="94" t="s">
        <v>27</v>
      </c>
      <c r="C124" s="92" t="s">
        <v>243</v>
      </c>
      <c r="D124" s="141"/>
      <c r="E124" s="62" t="s">
        <v>149</v>
      </c>
      <c r="F124" s="97"/>
      <c r="G124" s="10">
        <v>166.5</v>
      </c>
      <c r="H124" s="10">
        <v>166.5</v>
      </c>
      <c r="I124" s="10">
        <v>166.5</v>
      </c>
      <c r="J124" s="10">
        <v>0</v>
      </c>
      <c r="K124" s="10">
        <v>0</v>
      </c>
      <c r="L124" s="10">
        <v>0</v>
      </c>
    </row>
    <row r="125" spans="1:12" ht="40.5" customHeight="1">
      <c r="A125" s="63"/>
      <c r="B125" s="94" t="s">
        <v>27</v>
      </c>
      <c r="C125" s="92" t="s">
        <v>252</v>
      </c>
      <c r="D125" s="125"/>
      <c r="E125" s="62" t="s">
        <v>155</v>
      </c>
      <c r="F125" s="97"/>
      <c r="G125" s="10">
        <v>280600</v>
      </c>
      <c r="H125" s="10">
        <v>220984.5</v>
      </c>
      <c r="I125" s="10">
        <v>280600</v>
      </c>
      <c r="J125" s="10">
        <v>0</v>
      </c>
      <c r="K125" s="10">
        <v>0</v>
      </c>
      <c r="L125" s="10">
        <v>0</v>
      </c>
    </row>
    <row r="126" spans="1:12" ht="26.25" customHeight="1">
      <c r="A126" s="63"/>
      <c r="B126" s="104" t="s">
        <v>121</v>
      </c>
      <c r="C126" s="116"/>
      <c r="D126" s="137"/>
      <c r="E126" s="137"/>
      <c r="F126" s="99"/>
      <c r="G126" s="36">
        <f aca="true" t="shared" si="23" ref="G126:L126">G127+G128+G129+G130+G131+G134+G132+G133</f>
        <v>241801.30000000002</v>
      </c>
      <c r="H126" s="36">
        <f t="shared" si="23"/>
        <v>182949.6</v>
      </c>
      <c r="I126" s="36">
        <f t="shared" si="23"/>
        <v>241801.30000000002</v>
      </c>
      <c r="J126" s="36">
        <f t="shared" si="23"/>
        <v>288127.9</v>
      </c>
      <c r="K126" s="36">
        <f t="shared" si="23"/>
        <v>303026.89999999997</v>
      </c>
      <c r="L126" s="36">
        <f t="shared" si="23"/>
        <v>284194.2</v>
      </c>
    </row>
    <row r="127" spans="1:12" ht="38.25">
      <c r="A127" s="3"/>
      <c r="B127" s="62" t="s">
        <v>122</v>
      </c>
      <c r="C127" s="3" t="s">
        <v>159</v>
      </c>
      <c r="D127" s="62" t="s">
        <v>122</v>
      </c>
      <c r="E127" s="62" t="s">
        <v>155</v>
      </c>
      <c r="F127" s="9"/>
      <c r="G127" s="10">
        <v>4095.9</v>
      </c>
      <c r="H127" s="10">
        <v>4095.9</v>
      </c>
      <c r="I127" s="10">
        <v>4095.9</v>
      </c>
      <c r="J127" s="10">
        <v>4259.9</v>
      </c>
      <c r="K127" s="10">
        <v>4430.1</v>
      </c>
      <c r="L127" s="10">
        <v>4544.4</v>
      </c>
    </row>
    <row r="128" spans="1:12" ht="63.75">
      <c r="A128" s="3"/>
      <c r="B128" s="62" t="s">
        <v>22</v>
      </c>
      <c r="C128" s="3" t="s">
        <v>158</v>
      </c>
      <c r="D128" s="62" t="s">
        <v>22</v>
      </c>
      <c r="E128" s="62" t="s">
        <v>147</v>
      </c>
      <c r="F128" s="9"/>
      <c r="G128" s="10">
        <v>16773.7</v>
      </c>
      <c r="H128" s="10">
        <v>10800.3</v>
      </c>
      <c r="I128" s="10">
        <v>16773.7</v>
      </c>
      <c r="J128" s="10">
        <v>17292.9</v>
      </c>
      <c r="K128" s="10">
        <v>17925.4</v>
      </c>
      <c r="L128" s="10">
        <v>17925.4</v>
      </c>
    </row>
    <row r="129" spans="1:12" ht="92.25" customHeight="1">
      <c r="A129" s="3"/>
      <c r="B129" s="62" t="s">
        <v>23</v>
      </c>
      <c r="C129" s="3" t="s">
        <v>157</v>
      </c>
      <c r="D129" s="62" t="s">
        <v>23</v>
      </c>
      <c r="E129" s="62" t="s">
        <v>147</v>
      </c>
      <c r="F129" s="9"/>
      <c r="G129" s="10">
        <v>6161</v>
      </c>
      <c r="H129" s="10">
        <v>2835.2</v>
      </c>
      <c r="I129" s="10">
        <v>6161</v>
      </c>
      <c r="J129" s="10">
        <v>6465</v>
      </c>
      <c r="K129" s="10">
        <v>6543.2</v>
      </c>
      <c r="L129" s="10">
        <v>6543.2</v>
      </c>
    </row>
    <row r="130" spans="1:12" ht="79.5" customHeight="1">
      <c r="A130" s="3"/>
      <c r="B130" s="62" t="s">
        <v>29</v>
      </c>
      <c r="C130" s="3" t="s">
        <v>156</v>
      </c>
      <c r="D130" s="62" t="s">
        <v>29</v>
      </c>
      <c r="E130" s="100" t="s">
        <v>137</v>
      </c>
      <c r="F130" s="9"/>
      <c r="G130" s="10">
        <v>3736.2</v>
      </c>
      <c r="H130" s="10">
        <v>3736.2</v>
      </c>
      <c r="I130" s="10">
        <v>3736.2</v>
      </c>
      <c r="J130" s="10">
        <v>6680.5</v>
      </c>
      <c r="K130" s="10">
        <v>6680.5</v>
      </c>
      <c r="L130" s="10">
        <v>2863.1</v>
      </c>
    </row>
    <row r="131" spans="1:12" ht="78.75" customHeight="1">
      <c r="A131" s="3"/>
      <c r="B131" s="4" t="s">
        <v>34</v>
      </c>
      <c r="C131" s="3" t="s">
        <v>35</v>
      </c>
      <c r="D131" s="4" t="s">
        <v>34</v>
      </c>
      <c r="E131" s="62" t="s">
        <v>154</v>
      </c>
      <c r="F131" s="9"/>
      <c r="G131" s="10">
        <v>9</v>
      </c>
      <c r="H131" s="10">
        <v>9</v>
      </c>
      <c r="I131" s="10">
        <v>9</v>
      </c>
      <c r="J131" s="10">
        <v>9.7</v>
      </c>
      <c r="K131" s="10">
        <v>120.2</v>
      </c>
      <c r="L131" s="10">
        <v>0</v>
      </c>
    </row>
    <row r="132" spans="1:12" ht="79.5" customHeight="1">
      <c r="A132" s="3"/>
      <c r="B132" s="113" t="s">
        <v>236</v>
      </c>
      <c r="C132" s="129" t="s">
        <v>237</v>
      </c>
      <c r="D132" s="113" t="s">
        <v>236</v>
      </c>
      <c r="E132" s="62" t="s">
        <v>147</v>
      </c>
      <c r="F132" s="9"/>
      <c r="G132" s="10">
        <v>5273.1</v>
      </c>
      <c r="H132" s="10">
        <v>1298.7</v>
      </c>
      <c r="I132" s="10">
        <v>5273.1</v>
      </c>
      <c r="J132" s="10">
        <v>17042.7</v>
      </c>
      <c r="K132" s="10">
        <v>17042.7</v>
      </c>
      <c r="L132" s="10">
        <v>0</v>
      </c>
    </row>
    <row r="133" spans="1:12" ht="74.25" customHeight="1">
      <c r="A133" s="3"/>
      <c r="B133" s="4" t="s">
        <v>238</v>
      </c>
      <c r="C133" s="129" t="s">
        <v>239</v>
      </c>
      <c r="D133" s="4" t="s">
        <v>238</v>
      </c>
      <c r="E133" s="62" t="s">
        <v>147</v>
      </c>
      <c r="F133" s="9"/>
      <c r="G133" s="10">
        <v>5326.8</v>
      </c>
      <c r="H133" s="10">
        <v>906.9</v>
      </c>
      <c r="I133" s="10">
        <v>5326.8</v>
      </c>
      <c r="J133" s="10">
        <v>0</v>
      </c>
      <c r="K133" s="10">
        <v>0</v>
      </c>
      <c r="L133" s="10">
        <v>0</v>
      </c>
    </row>
    <row r="134" spans="1:12" ht="14.25" customHeight="1">
      <c r="A134" s="3"/>
      <c r="B134" s="62" t="s">
        <v>123</v>
      </c>
      <c r="C134" s="3"/>
      <c r="D134" s="4"/>
      <c r="E134" s="62"/>
      <c r="F134" s="9"/>
      <c r="G134" s="10">
        <f aca="true" t="shared" si="24" ref="G134:L134">G135+G136+G137</f>
        <v>200425.6</v>
      </c>
      <c r="H134" s="10">
        <f t="shared" si="24"/>
        <v>159267.4</v>
      </c>
      <c r="I134" s="10">
        <f t="shared" si="24"/>
        <v>200425.6</v>
      </c>
      <c r="J134" s="10">
        <f t="shared" si="24"/>
        <v>236377.2</v>
      </c>
      <c r="K134" s="10">
        <f t="shared" si="24"/>
        <v>250284.8</v>
      </c>
      <c r="L134" s="10">
        <f t="shared" si="24"/>
        <v>252318.1</v>
      </c>
    </row>
    <row r="135" spans="1:12" ht="25.5">
      <c r="A135" s="3"/>
      <c r="B135" s="62" t="s">
        <v>24</v>
      </c>
      <c r="C135" s="3" t="s">
        <v>36</v>
      </c>
      <c r="D135" s="158" t="s">
        <v>24</v>
      </c>
      <c r="E135" s="102" t="s">
        <v>154</v>
      </c>
      <c r="F135" s="9"/>
      <c r="G135" s="10">
        <v>16663.1</v>
      </c>
      <c r="H135" s="10">
        <v>10480.1</v>
      </c>
      <c r="I135" s="10">
        <v>16663.1</v>
      </c>
      <c r="J135" s="10">
        <v>14388.2</v>
      </c>
      <c r="K135" s="10">
        <v>14410.8</v>
      </c>
      <c r="L135" s="10">
        <v>14434.3</v>
      </c>
    </row>
    <row r="136" spans="1:12" ht="38.25">
      <c r="A136" s="3"/>
      <c r="B136" s="62" t="s">
        <v>24</v>
      </c>
      <c r="C136" s="3" t="s">
        <v>241</v>
      </c>
      <c r="D136" s="140"/>
      <c r="E136" s="62" t="s">
        <v>147</v>
      </c>
      <c r="F136" s="9"/>
      <c r="G136" s="10">
        <v>183740</v>
      </c>
      <c r="H136" s="10">
        <v>148787.3</v>
      </c>
      <c r="I136" s="10">
        <v>183740</v>
      </c>
      <c r="J136" s="10">
        <v>221948.9</v>
      </c>
      <c r="K136" s="10">
        <v>235833.9</v>
      </c>
      <c r="L136" s="10">
        <v>237866.6</v>
      </c>
    </row>
    <row r="137" spans="1:12" ht="51">
      <c r="A137" s="130"/>
      <c r="B137" s="62" t="s">
        <v>24</v>
      </c>
      <c r="C137" s="3" t="s">
        <v>242</v>
      </c>
      <c r="D137" s="141"/>
      <c r="E137" s="100" t="s">
        <v>137</v>
      </c>
      <c r="F137" s="9"/>
      <c r="G137" s="10">
        <v>22.5</v>
      </c>
      <c r="H137" s="10">
        <v>0</v>
      </c>
      <c r="I137" s="10">
        <v>22.5</v>
      </c>
      <c r="J137" s="10">
        <v>40.1</v>
      </c>
      <c r="K137" s="10">
        <v>40.1</v>
      </c>
      <c r="L137" s="10">
        <v>17.2</v>
      </c>
    </row>
    <row r="138" spans="1:12" ht="15">
      <c r="A138" s="103"/>
      <c r="B138" s="94" t="s">
        <v>124</v>
      </c>
      <c r="C138" s="3"/>
      <c r="D138" s="62"/>
      <c r="E138" s="62"/>
      <c r="F138" s="9"/>
      <c r="G138" s="10">
        <f>G139+G140+G141</f>
        <v>19474.9</v>
      </c>
      <c r="H138" s="10">
        <f>H139+H140+H141</f>
        <v>5248.6</v>
      </c>
      <c r="I138" s="10">
        <f>I139+I140+I141</f>
        <v>19474.300000000003</v>
      </c>
      <c r="J138" s="10">
        <f>J139</f>
        <v>15657.6</v>
      </c>
      <c r="K138" s="10">
        <f>K139</f>
        <v>15715.9</v>
      </c>
      <c r="L138" s="10">
        <f>L139</f>
        <v>15715.9</v>
      </c>
    </row>
    <row r="139" spans="1:12" ht="63.75" customHeight="1">
      <c r="A139" s="3"/>
      <c r="B139" s="62" t="s">
        <v>21</v>
      </c>
      <c r="C139" s="3" t="s">
        <v>240</v>
      </c>
      <c r="D139" s="109" t="s">
        <v>21</v>
      </c>
      <c r="E139" s="62" t="s">
        <v>160</v>
      </c>
      <c r="F139" s="9"/>
      <c r="G139" s="10">
        <v>6345.4</v>
      </c>
      <c r="H139" s="10">
        <v>3119.7</v>
      </c>
      <c r="I139" s="10">
        <v>6345.4</v>
      </c>
      <c r="J139" s="10">
        <v>15657.6</v>
      </c>
      <c r="K139" s="10">
        <v>15715.9</v>
      </c>
      <c r="L139" s="10">
        <v>15715.9</v>
      </c>
    </row>
    <row r="140" spans="1:12" ht="63.75" customHeight="1">
      <c r="A140" s="3"/>
      <c r="B140" s="128" t="s">
        <v>248</v>
      </c>
      <c r="C140" s="129" t="s">
        <v>249</v>
      </c>
      <c r="D140" s="128" t="s">
        <v>248</v>
      </c>
      <c r="E140" s="126" t="s">
        <v>154</v>
      </c>
      <c r="F140" s="9"/>
      <c r="G140" s="10">
        <v>11000</v>
      </c>
      <c r="H140" s="10">
        <v>0</v>
      </c>
      <c r="I140" s="10">
        <v>11000</v>
      </c>
      <c r="J140" s="10">
        <v>0</v>
      </c>
      <c r="K140" s="10">
        <v>0</v>
      </c>
      <c r="L140" s="10">
        <v>0</v>
      </c>
    </row>
    <row r="141" spans="1:12" ht="35.25" customHeight="1">
      <c r="A141" s="3"/>
      <c r="B141" s="128" t="s">
        <v>250</v>
      </c>
      <c r="C141" s="129" t="s">
        <v>251</v>
      </c>
      <c r="D141" s="128" t="s">
        <v>250</v>
      </c>
      <c r="E141" s="126" t="s">
        <v>154</v>
      </c>
      <c r="F141" s="9"/>
      <c r="G141" s="10">
        <v>2129.5</v>
      </c>
      <c r="H141" s="10">
        <v>2128.9</v>
      </c>
      <c r="I141" s="10">
        <v>2128.9</v>
      </c>
      <c r="J141" s="10">
        <v>0</v>
      </c>
      <c r="K141" s="10">
        <v>0</v>
      </c>
      <c r="L141" s="10">
        <v>0</v>
      </c>
    </row>
    <row r="142" spans="1:12" ht="82.5" customHeight="1">
      <c r="A142" s="3"/>
      <c r="B142" s="104" t="s">
        <v>125</v>
      </c>
      <c r="C142" s="3"/>
      <c r="D142" s="62"/>
      <c r="E142" s="62"/>
      <c r="F142" s="9"/>
      <c r="G142" s="36">
        <f aca="true" t="shared" si="25" ref="G142:L142">G143</f>
        <v>0</v>
      </c>
      <c r="H142" s="36">
        <f t="shared" si="25"/>
        <v>48.6</v>
      </c>
      <c r="I142" s="36">
        <f t="shared" si="25"/>
        <v>48.6</v>
      </c>
      <c r="J142" s="36">
        <f t="shared" si="25"/>
        <v>0</v>
      </c>
      <c r="K142" s="36">
        <f t="shared" si="25"/>
        <v>0</v>
      </c>
      <c r="L142" s="36">
        <f t="shared" si="25"/>
        <v>0</v>
      </c>
    </row>
    <row r="143" spans="1:12" ht="64.5" customHeight="1">
      <c r="A143" s="3"/>
      <c r="B143" s="93" t="s">
        <v>126</v>
      </c>
      <c r="C143" s="3" t="s">
        <v>255</v>
      </c>
      <c r="D143" s="93" t="s">
        <v>126</v>
      </c>
      <c r="E143" s="62" t="s">
        <v>160</v>
      </c>
      <c r="F143" s="9"/>
      <c r="G143" s="10">
        <v>0</v>
      </c>
      <c r="H143" s="10">
        <v>48.6</v>
      </c>
      <c r="I143" s="10">
        <v>48.6</v>
      </c>
      <c r="J143" s="10">
        <v>0</v>
      </c>
      <c r="K143" s="10">
        <v>0</v>
      </c>
      <c r="L143" s="10">
        <v>0</v>
      </c>
    </row>
    <row r="144" spans="1:12" ht="38.25">
      <c r="A144" s="75"/>
      <c r="B144" s="104" t="s">
        <v>127</v>
      </c>
      <c r="C144" s="65"/>
      <c r="D144" s="93"/>
      <c r="E144" s="105"/>
      <c r="F144" s="38"/>
      <c r="G144" s="36">
        <f aca="true" t="shared" si="26" ref="G144:L144">G145+G146</f>
        <v>0</v>
      </c>
      <c r="H144" s="36">
        <f t="shared" si="26"/>
        <v>-52.4</v>
      </c>
      <c r="I144" s="36">
        <f t="shared" si="26"/>
        <v>-52.4</v>
      </c>
      <c r="J144" s="36">
        <f t="shared" si="26"/>
        <v>0</v>
      </c>
      <c r="K144" s="36">
        <f t="shared" si="26"/>
        <v>0</v>
      </c>
      <c r="L144" s="36">
        <f t="shared" si="26"/>
        <v>0</v>
      </c>
    </row>
    <row r="145" spans="1:12" ht="51">
      <c r="A145" s="3"/>
      <c r="B145" s="62" t="s">
        <v>254</v>
      </c>
      <c r="C145" s="3" t="s">
        <v>128</v>
      </c>
      <c r="D145" s="62" t="s">
        <v>254</v>
      </c>
      <c r="E145" s="62" t="s">
        <v>154</v>
      </c>
      <c r="F145" s="9"/>
      <c r="G145" s="10">
        <v>0</v>
      </c>
      <c r="H145" s="10">
        <v>-50.9</v>
      </c>
      <c r="I145" s="10">
        <v>-50.9</v>
      </c>
      <c r="J145" s="10">
        <v>0</v>
      </c>
      <c r="K145" s="10">
        <v>0</v>
      </c>
      <c r="L145" s="10">
        <v>0</v>
      </c>
    </row>
    <row r="146" spans="1:12" ht="66" customHeight="1">
      <c r="A146" s="3"/>
      <c r="B146" s="62" t="s">
        <v>28</v>
      </c>
      <c r="C146" s="3" t="s">
        <v>253</v>
      </c>
      <c r="D146" s="62" t="s">
        <v>28</v>
      </c>
      <c r="E146" s="62" t="s">
        <v>147</v>
      </c>
      <c r="F146" s="9"/>
      <c r="G146" s="10">
        <v>0</v>
      </c>
      <c r="H146" s="10">
        <v>-1.5</v>
      </c>
      <c r="I146" s="10">
        <v>-1.5</v>
      </c>
      <c r="J146" s="10">
        <v>0</v>
      </c>
      <c r="K146" s="10">
        <v>0</v>
      </c>
      <c r="L146" s="10">
        <v>0</v>
      </c>
    </row>
    <row r="147" spans="1:12" ht="28.5" customHeight="1">
      <c r="A147" s="3"/>
      <c r="B147" s="3"/>
      <c r="C147" s="3"/>
      <c r="D147" s="3"/>
      <c r="E147" s="37" t="s">
        <v>9</v>
      </c>
      <c r="F147" s="38">
        <v>9000</v>
      </c>
      <c r="G147" s="36">
        <f aca="true" t="shared" si="27" ref="G147:L147">G7+G110</f>
        <v>865859.2000000001</v>
      </c>
      <c r="H147" s="36">
        <f t="shared" si="27"/>
        <v>638054.9999999999</v>
      </c>
      <c r="I147" s="36">
        <f t="shared" si="27"/>
        <v>865323.5</v>
      </c>
      <c r="J147" s="36">
        <f t="shared" si="27"/>
        <v>572318.6</v>
      </c>
      <c r="K147" s="36">
        <f t="shared" si="27"/>
        <v>582154.9</v>
      </c>
      <c r="L147" s="36">
        <f t="shared" si="27"/>
        <v>550983.8</v>
      </c>
    </row>
    <row r="148" spans="1:12" ht="15">
      <c r="A148" s="5"/>
      <c r="B148" s="5"/>
      <c r="C148" s="5"/>
      <c r="D148" s="5"/>
      <c r="E148" s="5"/>
      <c r="F148" s="5"/>
      <c r="G148" s="6"/>
      <c r="H148" s="6"/>
      <c r="I148" s="6"/>
      <c r="J148" s="6"/>
      <c r="K148" s="6"/>
      <c r="L148" s="6"/>
    </row>
    <row r="149" spans="1:12" ht="15">
      <c r="A149" s="5"/>
      <c r="B149" s="5"/>
      <c r="C149" s="5"/>
      <c r="D149" s="5"/>
      <c r="E149" s="5"/>
      <c r="F149" s="5"/>
      <c r="G149" s="6"/>
      <c r="H149" s="6"/>
      <c r="I149" s="6"/>
      <c r="J149" s="6"/>
      <c r="K149" s="6"/>
      <c r="L149" s="6"/>
    </row>
    <row r="150" spans="1:12" ht="1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</row>
    <row r="151" spans="1:12" ht="15">
      <c r="A151" s="5" t="s">
        <v>39</v>
      </c>
      <c r="B151" s="5"/>
      <c r="C151" s="5"/>
      <c r="D151" s="5"/>
      <c r="E151" s="5"/>
      <c r="F151" s="5"/>
      <c r="G151" s="6"/>
      <c r="H151" s="6"/>
      <c r="I151" s="6"/>
      <c r="J151" s="6"/>
      <c r="K151" s="6"/>
      <c r="L151" s="6"/>
    </row>
    <row r="152" spans="1:12" ht="1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</row>
    <row r="153" spans="1:12" ht="1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</row>
    <row r="154" spans="1:12" ht="1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</row>
    <row r="155" spans="1:12" ht="1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</row>
    <row r="156" spans="1:12" ht="15">
      <c r="A156" s="5"/>
      <c r="B156" s="5"/>
      <c r="C156" s="5"/>
      <c r="D156" s="5"/>
      <c r="E156" s="5"/>
      <c r="F156" s="7"/>
      <c r="G156" s="7"/>
      <c r="H156" s="7"/>
      <c r="I156" s="7"/>
      <c r="J156" s="7"/>
      <c r="K156" s="7"/>
      <c r="L156" s="7"/>
    </row>
    <row r="157" spans="1:12" ht="15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</row>
    <row r="158" spans="1:12" ht="15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</row>
  </sheetData>
  <sheetProtection/>
  <mergeCells count="30">
    <mergeCell ref="D122:D124"/>
    <mergeCell ref="D135:D137"/>
    <mergeCell ref="E113:E114"/>
    <mergeCell ref="E29:E33"/>
    <mergeCell ref="B70:B79"/>
    <mergeCell ref="D70:D79"/>
    <mergeCell ref="E58:E60"/>
    <mergeCell ref="C10:C13"/>
    <mergeCell ref="D10:D13"/>
    <mergeCell ref="E10:E13"/>
    <mergeCell ref="C17:C19"/>
    <mergeCell ref="D17:D19"/>
    <mergeCell ref="E23:E26"/>
    <mergeCell ref="A2:L2"/>
    <mergeCell ref="C5:D5"/>
    <mergeCell ref="J5:L5"/>
    <mergeCell ref="A5:A6"/>
    <mergeCell ref="B5:B6"/>
    <mergeCell ref="E17:E19"/>
    <mergeCell ref="E5:E6"/>
    <mergeCell ref="I5:I6"/>
    <mergeCell ref="F5:F6"/>
    <mergeCell ref="F10:F13"/>
    <mergeCell ref="G5:G6"/>
    <mergeCell ref="H5:H6"/>
    <mergeCell ref="E50:E54"/>
    <mergeCell ref="E35:E38"/>
    <mergeCell ref="F17:F19"/>
    <mergeCell ref="D14:D15"/>
    <mergeCell ref="D32:D33"/>
  </mergeCells>
  <printOptions/>
  <pageMargins left="0.1968503937007874" right="0.1968503937007874" top="0.3937007874015748" bottom="0.3937007874015748" header="0.31496062992125984" footer="0.31496062992125984"/>
  <pageSetup fitToHeight="6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Георгиевна</dc:creator>
  <cp:keywords/>
  <dc:description/>
  <cp:lastModifiedBy>Admin</cp:lastModifiedBy>
  <cp:lastPrinted>2019-11-12T00:27:06Z</cp:lastPrinted>
  <dcterms:created xsi:type="dcterms:W3CDTF">2013-11-12T07:06:37Z</dcterms:created>
  <dcterms:modified xsi:type="dcterms:W3CDTF">2020-10-13T07:29:30Z</dcterms:modified>
  <cp:category/>
  <cp:version/>
  <cp:contentType/>
  <cp:contentStatus/>
</cp:coreProperties>
</file>