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20730" windowHeight="9285"/>
  </bookViews>
  <sheets>
    <sheet name="Лист1" sheetId="1" r:id="rId1"/>
  </sheets>
  <definedNames>
    <definedName name="_xlnm.Print_Area" localSheetId="0">Лист1!$A$1:$P$243</definedName>
  </definedNames>
  <calcPr calcId="145621"/>
</workbook>
</file>

<file path=xl/calcChain.xml><?xml version="1.0" encoding="utf-8"?>
<calcChain xmlns="http://schemas.openxmlformats.org/spreadsheetml/2006/main">
  <c r="O214" i="1" l="1"/>
  <c r="L214" i="1"/>
  <c r="K214" i="1"/>
  <c r="K174" i="1"/>
  <c r="O81" i="1"/>
  <c r="O118" i="1" l="1"/>
  <c r="L118" i="1"/>
  <c r="K118" i="1"/>
  <c r="O88" i="1" l="1"/>
  <c r="L88" i="1"/>
  <c r="K88" i="1"/>
  <c r="O85" i="1"/>
  <c r="L85" i="1"/>
  <c r="K85" i="1"/>
  <c r="O206" i="1" l="1"/>
  <c r="L206" i="1"/>
  <c r="K206" i="1"/>
  <c r="J206" i="1"/>
  <c r="I206" i="1"/>
  <c r="H206" i="1"/>
  <c r="O191" i="1"/>
  <c r="L191" i="1"/>
  <c r="K191" i="1"/>
  <c r="J191" i="1"/>
  <c r="I191" i="1"/>
  <c r="H191" i="1"/>
  <c r="O208" i="1"/>
  <c r="L208" i="1"/>
  <c r="K208" i="1"/>
  <c r="J208" i="1"/>
  <c r="I208" i="1"/>
  <c r="H208" i="1"/>
  <c r="O212" i="1"/>
  <c r="L212" i="1"/>
  <c r="K212" i="1"/>
  <c r="J212" i="1"/>
  <c r="I212" i="1"/>
  <c r="H212" i="1"/>
  <c r="O64" i="1"/>
  <c r="O63" i="1" s="1"/>
  <c r="L64" i="1"/>
  <c r="L63" i="1" s="1"/>
  <c r="K64" i="1"/>
  <c r="K63" i="1" s="1"/>
  <c r="K74" i="1"/>
  <c r="O74" i="1"/>
  <c r="L74" i="1"/>
  <c r="O72" i="1"/>
  <c r="L72" i="1"/>
  <c r="K72" i="1"/>
  <c r="J72" i="1"/>
  <c r="I72" i="1"/>
  <c r="H72" i="1"/>
  <c r="O69" i="1"/>
  <c r="O68" i="1" s="1"/>
  <c r="L69" i="1"/>
  <c r="L68" i="1" s="1"/>
  <c r="K69" i="1"/>
  <c r="K68" i="1" s="1"/>
  <c r="J69" i="1"/>
  <c r="J68" i="1" s="1"/>
  <c r="I69" i="1"/>
  <c r="H69" i="1"/>
  <c r="H68" i="1" s="1"/>
  <c r="K54" i="1"/>
  <c r="O230" i="1"/>
  <c r="O229" i="1" s="1"/>
  <c r="L230" i="1"/>
  <c r="L229" i="1" s="1"/>
  <c r="I230" i="1"/>
  <c r="I229" i="1" s="1"/>
  <c r="J230" i="1"/>
  <c r="J229" i="1" s="1"/>
  <c r="K230" i="1"/>
  <c r="K229" i="1" s="1"/>
  <c r="H230" i="1"/>
  <c r="H229" i="1" s="1"/>
  <c r="O224" i="1"/>
  <c r="L224" i="1"/>
  <c r="I224" i="1"/>
  <c r="J224" i="1"/>
  <c r="K224" i="1"/>
  <c r="H224" i="1"/>
  <c r="K219" i="1"/>
  <c r="L202" i="1"/>
  <c r="O189" i="1"/>
  <c r="L189" i="1"/>
  <c r="I189" i="1"/>
  <c r="J189" i="1"/>
  <c r="K189" i="1"/>
  <c r="H189" i="1"/>
  <c r="H187" i="1"/>
  <c r="I187" i="1"/>
  <c r="J187" i="1"/>
  <c r="K187" i="1"/>
  <c r="L187" i="1"/>
  <c r="O187" i="1"/>
  <c r="H193" i="1"/>
  <c r="I193" i="1"/>
  <c r="J193" i="1"/>
  <c r="K193" i="1"/>
  <c r="L193" i="1"/>
  <c r="O193" i="1"/>
  <c r="H185" i="1"/>
  <c r="I185" i="1"/>
  <c r="J185" i="1"/>
  <c r="K185" i="1"/>
  <c r="L185" i="1"/>
  <c r="O185" i="1"/>
  <c r="O219" i="1"/>
  <c r="O218" i="1" s="1"/>
  <c r="L219" i="1"/>
  <c r="L218" i="1" s="1"/>
  <c r="I219" i="1"/>
  <c r="I218" i="1" s="1"/>
  <c r="J219" i="1"/>
  <c r="J218" i="1" s="1"/>
  <c r="H219" i="1"/>
  <c r="O198" i="1"/>
  <c r="L198" i="1"/>
  <c r="K198" i="1"/>
  <c r="J198" i="1"/>
  <c r="I198" i="1"/>
  <c r="H198" i="1"/>
  <c r="J57" i="1"/>
  <c r="H121" i="1"/>
  <c r="I121" i="1"/>
  <c r="J121" i="1"/>
  <c r="K160" i="1"/>
  <c r="L160" i="1"/>
  <c r="O160" i="1"/>
  <c r="O107" i="1"/>
  <c r="O106" i="1" s="1"/>
  <c r="O105" i="1" s="1"/>
  <c r="L107" i="1"/>
  <c r="L106" i="1" s="1"/>
  <c r="L105" i="1" s="1"/>
  <c r="K107" i="1"/>
  <c r="K106" i="1" s="1"/>
  <c r="K105" i="1" s="1"/>
  <c r="J107" i="1"/>
  <c r="J106" i="1" s="1"/>
  <c r="J105" i="1" s="1"/>
  <c r="I107" i="1"/>
  <c r="I106" i="1" s="1"/>
  <c r="I105" i="1" s="1"/>
  <c r="H107" i="1"/>
  <c r="H106" i="1" s="1"/>
  <c r="H105" i="1" s="1"/>
  <c r="H94" i="1"/>
  <c r="H93" i="1" s="1"/>
  <c r="J61" i="1"/>
  <c r="I64" i="1"/>
  <c r="I63" i="1" s="1"/>
  <c r="J64" i="1"/>
  <c r="J63" i="1" s="1"/>
  <c r="H64" i="1"/>
  <c r="H63" i="1" s="1"/>
  <c r="K34" i="1"/>
  <c r="O48" i="1"/>
  <c r="L48" i="1"/>
  <c r="K48" i="1"/>
  <c r="J48" i="1"/>
  <c r="I48" i="1"/>
  <c r="H48" i="1"/>
  <c r="O44" i="1"/>
  <c r="L44" i="1"/>
  <c r="K44" i="1"/>
  <c r="J44" i="1"/>
  <c r="I44" i="1"/>
  <c r="H44" i="1"/>
  <c r="O40" i="1"/>
  <c r="L40" i="1"/>
  <c r="K40" i="1"/>
  <c r="J40" i="1"/>
  <c r="I40" i="1"/>
  <c r="H40" i="1"/>
  <c r="O36" i="1"/>
  <c r="L36" i="1"/>
  <c r="K36" i="1"/>
  <c r="J36" i="1"/>
  <c r="I36" i="1"/>
  <c r="H36" i="1"/>
  <c r="O30" i="1"/>
  <c r="L30" i="1"/>
  <c r="K30" i="1"/>
  <c r="J30" i="1"/>
  <c r="I30" i="1"/>
  <c r="H30" i="1"/>
  <c r="O57" i="1"/>
  <c r="L57" i="1"/>
  <c r="K57" i="1"/>
  <c r="I57" i="1"/>
  <c r="H57" i="1"/>
  <c r="K61" i="1"/>
  <c r="O54" i="1"/>
  <c r="L54" i="1"/>
  <c r="J54" i="1"/>
  <c r="I54" i="1"/>
  <c r="H54" i="1"/>
  <c r="O52" i="1"/>
  <c r="L52" i="1"/>
  <c r="K52" i="1"/>
  <c r="J52" i="1"/>
  <c r="I52" i="1"/>
  <c r="H52" i="1"/>
  <c r="K42" i="1"/>
  <c r="I24" i="1"/>
  <c r="H26" i="1"/>
  <c r="I26" i="1"/>
  <c r="J26" i="1"/>
  <c r="H204" i="1"/>
  <c r="I204" i="1"/>
  <c r="I214" i="1"/>
  <c r="J214" i="1"/>
  <c r="H214" i="1"/>
  <c r="I34" i="1"/>
  <c r="O123" i="1"/>
  <c r="L123" i="1"/>
  <c r="K123" i="1"/>
  <c r="I123" i="1"/>
  <c r="J123" i="1"/>
  <c r="H123" i="1"/>
  <c r="I160" i="1"/>
  <c r="J160" i="1"/>
  <c r="H160" i="1"/>
  <c r="O133" i="1"/>
  <c r="L133" i="1"/>
  <c r="K133" i="1"/>
  <c r="I133" i="1"/>
  <c r="J133" i="1"/>
  <c r="H133" i="1"/>
  <c r="O121" i="1"/>
  <c r="L121" i="1"/>
  <c r="K121" i="1"/>
  <c r="O119" i="1"/>
  <c r="L119" i="1"/>
  <c r="K119" i="1"/>
  <c r="I119" i="1"/>
  <c r="J119" i="1"/>
  <c r="H119" i="1"/>
  <c r="O234" i="1"/>
  <c r="O233" i="1" s="1"/>
  <c r="L234" i="1"/>
  <c r="L233" i="1" s="1"/>
  <c r="I234" i="1"/>
  <c r="I233" i="1" s="1"/>
  <c r="J234" i="1"/>
  <c r="J233" i="1" s="1"/>
  <c r="K234" i="1"/>
  <c r="K233" i="1" s="1"/>
  <c r="H234" i="1"/>
  <c r="H233" i="1" s="1"/>
  <c r="O227" i="1"/>
  <c r="O226" i="1" s="1"/>
  <c r="L227" i="1"/>
  <c r="L226" i="1" s="1"/>
  <c r="I227" i="1"/>
  <c r="I226" i="1" s="1"/>
  <c r="J227" i="1"/>
  <c r="J226" i="1" s="1"/>
  <c r="K227" i="1"/>
  <c r="K226" i="1" s="1"/>
  <c r="H227" i="1"/>
  <c r="H226" i="1" s="1"/>
  <c r="J210" i="1"/>
  <c r="J204" i="1"/>
  <c r="J202" i="1"/>
  <c r="J200" i="1"/>
  <c r="H210" i="1"/>
  <c r="I210" i="1"/>
  <c r="K210" i="1"/>
  <c r="L210" i="1"/>
  <c r="O210" i="1"/>
  <c r="O204" i="1"/>
  <c r="L204" i="1"/>
  <c r="K204" i="1"/>
  <c r="O202" i="1"/>
  <c r="I202" i="1"/>
  <c r="K202" i="1"/>
  <c r="H202" i="1"/>
  <c r="O200" i="1"/>
  <c r="L200" i="1"/>
  <c r="I200" i="1"/>
  <c r="K200" i="1"/>
  <c r="H200" i="1"/>
  <c r="J180" i="1"/>
  <c r="J183" i="1"/>
  <c r="O180" i="1"/>
  <c r="I180" i="1"/>
  <c r="H180" i="1"/>
  <c r="O183" i="1"/>
  <c r="L183" i="1"/>
  <c r="I183" i="1"/>
  <c r="K183" i="1"/>
  <c r="H183" i="1"/>
  <c r="I177" i="1"/>
  <c r="J177" i="1"/>
  <c r="H177" i="1"/>
  <c r="O175" i="1"/>
  <c r="L175" i="1"/>
  <c r="I175" i="1"/>
  <c r="J175" i="1"/>
  <c r="K175" i="1"/>
  <c r="H175" i="1"/>
  <c r="J99" i="1"/>
  <c r="J101" i="1"/>
  <c r="O131" i="1"/>
  <c r="L131" i="1"/>
  <c r="I131" i="1"/>
  <c r="J131" i="1"/>
  <c r="K131" i="1"/>
  <c r="H131" i="1"/>
  <c r="O129" i="1"/>
  <c r="L129" i="1"/>
  <c r="I129" i="1"/>
  <c r="J129" i="1"/>
  <c r="K129" i="1"/>
  <c r="H129" i="1"/>
  <c r="O170" i="1"/>
  <c r="O169" i="1" s="1"/>
  <c r="L170" i="1"/>
  <c r="L169" i="1" s="1"/>
  <c r="I170" i="1"/>
  <c r="I169" i="1" s="1"/>
  <c r="J170" i="1"/>
  <c r="J169" i="1" s="1"/>
  <c r="K170" i="1"/>
  <c r="K169" i="1" s="1"/>
  <c r="H170" i="1"/>
  <c r="H169" i="1" s="1"/>
  <c r="H113" i="1"/>
  <c r="H110" i="1"/>
  <c r="O110" i="1"/>
  <c r="L110" i="1"/>
  <c r="I110" i="1"/>
  <c r="J110" i="1"/>
  <c r="K110" i="1"/>
  <c r="O113" i="1"/>
  <c r="L113" i="1"/>
  <c r="I113" i="1"/>
  <c r="J113" i="1"/>
  <c r="K113" i="1"/>
  <c r="O116" i="1"/>
  <c r="L116" i="1"/>
  <c r="I116" i="1"/>
  <c r="J116" i="1"/>
  <c r="K116" i="1"/>
  <c r="H116" i="1"/>
  <c r="H103" i="1"/>
  <c r="O103" i="1"/>
  <c r="L103" i="1"/>
  <c r="I103" i="1"/>
  <c r="J103" i="1"/>
  <c r="K103" i="1"/>
  <c r="O101" i="1"/>
  <c r="L101" i="1"/>
  <c r="I101" i="1"/>
  <c r="K101" i="1"/>
  <c r="H101" i="1"/>
  <c r="O99" i="1"/>
  <c r="L99" i="1"/>
  <c r="I99" i="1"/>
  <c r="K99" i="1"/>
  <c r="H99" i="1"/>
  <c r="I94" i="1"/>
  <c r="I93" i="1" s="1"/>
  <c r="O94" i="1"/>
  <c r="O93" i="1" s="1"/>
  <c r="L94" i="1"/>
  <c r="L93" i="1" s="1"/>
  <c r="K94" i="1"/>
  <c r="K93" i="1" s="1"/>
  <c r="J94" i="1"/>
  <c r="J93" i="1" s="1"/>
  <c r="I85" i="1"/>
  <c r="J85" i="1"/>
  <c r="H85" i="1"/>
  <c r="O24" i="1"/>
  <c r="L24" i="1"/>
  <c r="J24" i="1"/>
  <c r="K24" i="1"/>
  <c r="H24" i="1"/>
  <c r="K26" i="1"/>
  <c r="L26" i="1"/>
  <c r="O26" i="1"/>
  <c r="O83" i="1"/>
  <c r="O82" i="1" s="1"/>
  <c r="L83" i="1"/>
  <c r="L82" i="1" s="1"/>
  <c r="I83" i="1"/>
  <c r="J83" i="1"/>
  <c r="K83" i="1"/>
  <c r="H83" i="1"/>
  <c r="H91" i="1"/>
  <c r="H90" i="1" s="1"/>
  <c r="H74" i="1" s="1"/>
  <c r="O91" i="1"/>
  <c r="O90" i="1" s="1"/>
  <c r="L91" i="1"/>
  <c r="L90" i="1" s="1"/>
  <c r="I91" i="1"/>
  <c r="I90" i="1" s="1"/>
  <c r="I74" i="1" s="1"/>
  <c r="J91" i="1"/>
  <c r="J90" i="1" s="1"/>
  <c r="J74" i="1" s="1"/>
  <c r="K91" i="1"/>
  <c r="K90" i="1" s="1"/>
  <c r="O78" i="1"/>
  <c r="O77" i="1" s="1"/>
  <c r="O76" i="1" s="1"/>
  <c r="L78" i="1"/>
  <c r="L77" i="1" s="1"/>
  <c r="L76" i="1" s="1"/>
  <c r="I78" i="1"/>
  <c r="I77" i="1" s="1"/>
  <c r="I76" i="1" s="1"/>
  <c r="J78" i="1"/>
  <c r="J77" i="1" s="1"/>
  <c r="J76" i="1" s="1"/>
  <c r="K78" i="1"/>
  <c r="K77" i="1" s="1"/>
  <c r="K76" i="1" s="1"/>
  <c r="H78" i="1"/>
  <c r="H77" i="1" s="1"/>
  <c r="H76" i="1" s="1"/>
  <c r="O61" i="1"/>
  <c r="L61" i="1"/>
  <c r="I61" i="1"/>
  <c r="H61" i="1"/>
  <c r="O46" i="1"/>
  <c r="L46" i="1"/>
  <c r="I46" i="1"/>
  <c r="J46" i="1"/>
  <c r="K46" i="1"/>
  <c r="H46" i="1"/>
  <c r="O42" i="1"/>
  <c r="L42" i="1"/>
  <c r="I42" i="1"/>
  <c r="J42" i="1"/>
  <c r="H42" i="1"/>
  <c r="O38" i="1"/>
  <c r="L38" i="1"/>
  <c r="I38" i="1"/>
  <c r="J38" i="1"/>
  <c r="K38" i="1"/>
  <c r="H38" i="1"/>
  <c r="O34" i="1"/>
  <c r="L34" i="1"/>
  <c r="J34" i="1"/>
  <c r="H34" i="1"/>
  <c r="O28" i="1"/>
  <c r="L28" i="1"/>
  <c r="K28" i="1"/>
  <c r="J28" i="1"/>
  <c r="I28" i="1"/>
  <c r="H28" i="1"/>
  <c r="L179" i="1" l="1"/>
  <c r="K179" i="1"/>
  <c r="L81" i="1"/>
  <c r="L23" i="1"/>
  <c r="L22" i="1" s="1"/>
  <c r="O179" i="1"/>
  <c r="L197" i="1"/>
  <c r="O197" i="1"/>
  <c r="K197" i="1"/>
  <c r="K71" i="1"/>
  <c r="K67" i="1" s="1"/>
  <c r="L71" i="1"/>
  <c r="L67" i="1" s="1"/>
  <c r="O71" i="1"/>
  <c r="O67" i="1" s="1"/>
  <c r="I56" i="1"/>
  <c r="K218" i="1"/>
  <c r="I71" i="1"/>
  <c r="J23" i="1"/>
  <c r="J22" i="1" s="1"/>
  <c r="K56" i="1"/>
  <c r="H218" i="1"/>
  <c r="J71" i="1"/>
  <c r="J67" i="1" s="1"/>
  <c r="H71" i="1"/>
  <c r="H67" i="1" s="1"/>
  <c r="J179" i="1"/>
  <c r="K23" i="1"/>
  <c r="K22" i="1" s="1"/>
  <c r="I68" i="1"/>
  <c r="J56" i="1"/>
  <c r="K51" i="1"/>
  <c r="K33" i="1"/>
  <c r="K32" i="1" s="1"/>
  <c r="I179" i="1"/>
  <c r="H179" i="1"/>
  <c r="J51" i="1"/>
  <c r="I51" i="1"/>
  <c r="J33" i="1"/>
  <c r="J32" i="1" s="1"/>
  <c r="I33" i="1"/>
  <c r="I32" i="1" s="1"/>
  <c r="I23" i="1"/>
  <c r="I22" i="1" s="1"/>
  <c r="H98" i="1"/>
  <c r="H97" i="1" s="1"/>
  <c r="O98" i="1"/>
  <c r="O97" i="1" s="1"/>
  <c r="J98" i="1"/>
  <c r="J97" i="1" s="1"/>
  <c r="I197" i="1"/>
  <c r="J197" i="1"/>
  <c r="H197" i="1"/>
  <c r="K98" i="1"/>
  <c r="K97" i="1" s="1"/>
  <c r="L98" i="1"/>
  <c r="L97" i="1" s="1"/>
  <c r="I98" i="1"/>
  <c r="I97" i="1" s="1"/>
  <c r="L33" i="1"/>
  <c r="L32" i="1" s="1"/>
  <c r="O23" i="1"/>
  <c r="O22" i="1" s="1"/>
  <c r="H33" i="1"/>
  <c r="H32" i="1" s="1"/>
  <c r="H23" i="1"/>
  <c r="H22" i="1" s="1"/>
  <c r="O33" i="1"/>
  <c r="O32" i="1" s="1"/>
  <c r="I82" i="1"/>
  <c r="I81" i="1" s="1"/>
  <c r="H51" i="1"/>
  <c r="L51" i="1"/>
  <c r="O51" i="1"/>
  <c r="J118" i="1"/>
  <c r="H118" i="1"/>
  <c r="I118" i="1"/>
  <c r="I174" i="1"/>
  <c r="H174" i="1"/>
  <c r="L174" i="1"/>
  <c r="J174" i="1"/>
  <c r="O174" i="1"/>
  <c r="O109" i="1"/>
  <c r="L109" i="1"/>
  <c r="I109" i="1"/>
  <c r="H109" i="1"/>
  <c r="K109" i="1"/>
  <c r="J109" i="1"/>
  <c r="H82" i="1"/>
  <c r="H81" i="1" s="1"/>
  <c r="K82" i="1"/>
  <c r="K81" i="1" s="1"/>
  <c r="J82" i="1"/>
  <c r="J81" i="1" s="1"/>
  <c r="H56" i="1"/>
  <c r="L56" i="1"/>
  <c r="O56" i="1"/>
  <c r="O50" i="1" l="1"/>
  <c r="O21" i="1" s="1"/>
  <c r="L50" i="1"/>
  <c r="L21" i="1" s="1"/>
  <c r="K173" i="1"/>
  <c r="K172" i="1" s="1"/>
  <c r="K50" i="1"/>
  <c r="K21" i="1" s="1"/>
  <c r="I50" i="1"/>
  <c r="I21" i="1" s="1"/>
  <c r="I67" i="1"/>
  <c r="J50" i="1"/>
  <c r="J21" i="1" s="1"/>
  <c r="L173" i="1"/>
  <c r="L172" i="1" s="1"/>
  <c r="J173" i="1"/>
  <c r="J172" i="1" s="1"/>
  <c r="K80" i="1"/>
  <c r="O173" i="1"/>
  <c r="O172" i="1" s="1"/>
  <c r="H50" i="1"/>
  <c r="H21" i="1" s="1"/>
  <c r="I173" i="1"/>
  <c r="I172" i="1" s="1"/>
  <c r="H173" i="1"/>
  <c r="H172" i="1" s="1"/>
  <c r="I80" i="1"/>
  <c r="H80" i="1"/>
  <c r="J80" i="1"/>
  <c r="O80" i="1"/>
  <c r="L80" i="1"/>
  <c r="K20" i="1" l="1"/>
  <c r="K237" i="1" s="1"/>
  <c r="O20" i="1"/>
  <c r="O237" i="1" s="1"/>
  <c r="I20" i="1"/>
  <c r="I237" i="1" s="1"/>
  <c r="L20" i="1"/>
  <c r="L237" i="1" s="1"/>
  <c r="H20" i="1"/>
  <c r="H237" i="1" s="1"/>
  <c r="J20" i="1"/>
  <c r="J237" i="1" s="1"/>
</calcChain>
</file>

<file path=xl/sharedStrings.xml><?xml version="1.0" encoding="utf-8"?>
<sst xmlns="http://schemas.openxmlformats.org/spreadsheetml/2006/main" count="597" uniqueCount="413">
  <si>
    <t>Коды</t>
  </si>
  <si>
    <t>Дата</t>
  </si>
  <si>
    <t>Глава по БК</t>
  </si>
  <si>
    <t>по ОКЕИ</t>
  </si>
  <si>
    <t>на очередной финансовый год</t>
  </si>
  <si>
    <t>на первый год планового периода</t>
  </si>
  <si>
    <t>на второй год планового периода</t>
  </si>
  <si>
    <t>Форма по ОКУД</t>
  </si>
  <si>
    <t>(должность)</t>
  </si>
  <si>
    <t>Итого</t>
  </si>
  <si>
    <t>по ОКТМО</t>
  </si>
  <si>
    <t>Наименование группы источников доходов бюджетов /
наимнование источника дохода бюджета</t>
  </si>
  <si>
    <t>Наименование главного администратора доходов областного бюджета</t>
  </si>
  <si>
    <t>Показатели прогноза доходов бюджета по источнику доходов бюджета, сформированные в целях составления и утверждения закона о бюджете</t>
  </si>
  <si>
    <t>Наименование бюджета</t>
  </si>
  <si>
    <t>код</t>
  </si>
  <si>
    <t>наименование</t>
  </si>
  <si>
    <t>Единица измерения: тыс.руб.</t>
  </si>
  <si>
    <t>Классификация доходов бюджетов</t>
  </si>
  <si>
    <t>(подпись)</t>
  </si>
  <si>
    <t>(расшифровка подписи)</t>
  </si>
  <si>
    <t>384</t>
  </si>
  <si>
    <t>Начальник финансового отдела</t>
  </si>
  <si>
    <t>10640000</t>
  </si>
  <si>
    <t>* номер реестровой записи формируется в электронной форме в государственной интергационной системе управления общественными финансами "Электронный бюджет"</t>
  </si>
  <si>
    <t>** код строки формируется в электронной форме в государственной интергационной системе управления общественными финансами "Электронный бюджет"</t>
  </si>
  <si>
    <t>Номер
реестровой записи*</t>
  </si>
  <si>
    <t>Код строки**</t>
  </si>
  <si>
    <t>ПРИЛОЖЕНИЕ
к приказу Министерства финансов Амурской области  от  12.05.2017 г. № 119</t>
  </si>
  <si>
    <t xml:space="preserve">Наименование финансового органа                             </t>
  </si>
  <si>
    <t>НАЛОГОВЫЕ И НЕНАЛОГОВЫЕ ДОХОДЫ</t>
  </si>
  <si>
    <t>Налоговые доходы</t>
  </si>
  <si>
    <t>Налоги на прибыль, доходы</t>
  </si>
  <si>
    <t>Налог на доходы физеческих лиц</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</si>
  <si>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</si>
  <si>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</si>
  <si>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</si>
  <si>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</si>
  <si>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</si>
  <si>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</si>
  <si>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</si>
  <si>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</si>
  <si>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</si>
  <si>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Платежи от государственных и муниципальных унитарных предприятий</t>
  </si>
  <si>
    <t xml:space="preserve">  ДОХОДЫ ОТ ПРОДАЖИ МАТЕРИАЛЬНЫХ И НЕМАТЕРИАЛЬНЫХ АКТИВОВ</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</si>
  <si>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</si>
  <si>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государственная собственность на которые не разграничена</t>
  </si>
  <si>
    <t xml:space="preserve">  ШТРАФЫ, САНКЦИИ, ВОЗМЕЩЕНИЕ УЩЕРБА</t>
  </si>
  <si>
    <t xml:space="preserve">  Денежные взыскания (штрафы) за нарушение законодательства Российской Федерации об охране и использовании животного мира</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</si>
  <si>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</si>
  <si>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</si>
  <si>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</si>
  <si>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</si>
  <si>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Субсидия бюджетам муниципальных районов на поддержку отрасли культуры</t>
  </si>
  <si>
    <t xml:space="preserve">  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</si>
  <si>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Прочие субсидии</t>
  </si>
  <si>
    <t xml:space="preserve">  Иные межбюджетные трансферты</t>
  </si>
  <si>
    <t xml:space="preserve">  ПРОЧИЕ БЕЗВОЗМЕЗДНЫЕ ПОСТУПЛЕНИЯ</t>
  </si>
  <si>
    <t xml:space="preserve">  Прочие безвозмездные поступления в бюджеты муниципальных районов</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</si>
  <si>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</si>
  <si>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</si>
  <si>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</si>
  <si>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НЕНАЛОГОВЫЕ ДОХОДЫ</t>
  </si>
  <si>
    <t>Федеральная налоговая служба</t>
  </si>
  <si>
    <t>Федеральное казначейство</t>
  </si>
  <si>
    <t>000 1010201001 0000 110</t>
  </si>
  <si>
    <t>х</t>
  </si>
  <si>
    <t>000 1010203001 0000 110</t>
  </si>
  <si>
    <t>000 1010202001 0000 110</t>
  </si>
  <si>
    <t xml:space="preserve"> 000 1050201002 0000 110</t>
  </si>
  <si>
    <t xml:space="preserve"> 000 1050202002 0000 110</t>
  </si>
  <si>
    <t xml:space="preserve"> 000 1050301001 0000 110</t>
  </si>
  <si>
    <t xml:space="preserve"> 000 1080301001 0000 110</t>
  </si>
  <si>
    <t xml:space="preserve"> 000 1110701000 0000 120</t>
  </si>
  <si>
    <t>Администрация Ромненского района</t>
  </si>
  <si>
    <t>182 1010201001 1000 110</t>
  </si>
  <si>
    <t>182 1010202001 1000 110</t>
  </si>
  <si>
    <t>182 1010203001 1000 110</t>
  </si>
  <si>
    <t xml:space="preserve"> 182 1050201002 1000 110</t>
  </si>
  <si>
    <t xml:space="preserve"> 182 1050301001 1000 110</t>
  </si>
  <si>
    <t xml:space="preserve"> 182 1080301001 1000 110</t>
  </si>
  <si>
    <t xml:space="preserve"> 182 1050202002 1000 110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</si>
  <si>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</si>
  <si>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</si>
  <si>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</si>
  <si>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</si>
  <si>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</si>
  <si>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самоуправления, государственных внебюджетных фондов и созданных ими учреждений (за исключением имущества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</si>
  <si>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</si>
  <si>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государственной и муниципальной собственности (за исключением </t>
  </si>
  <si>
    <t>имущества бюджетных и автономных учреждений, а также имущества государственных и муниципальных унитарных предприятий, в том числе казенных)</t>
  </si>
  <si>
    <t>000 1110904000 0000 120</t>
  </si>
  <si>
    <t>Федеральная служба по надзору в сфере природопользования</t>
  </si>
  <si>
    <t>048 1120104001 6000 120</t>
  </si>
  <si>
    <t>000 1120104001 0000 120</t>
  </si>
  <si>
    <t>000 1120103001 0000 120</t>
  </si>
  <si>
    <t>048 1120103001 6000 120</t>
  </si>
  <si>
    <t>048 1120101001 6000 120</t>
  </si>
  <si>
    <t>000 1120101001 0000 120</t>
  </si>
  <si>
    <t>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</si>
  <si>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</si>
  <si>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t>
  </si>
  <si>
    <t>имущества муниципальных унитарных предприятий, в том числе казенных), в части реализации материальных запасов по указанному имуществу</t>
  </si>
  <si>
    <t>000 1140601000 0000 430</t>
  </si>
  <si>
    <t>743 1140601305 0000 430</t>
  </si>
  <si>
    <t>743 1140205305 0000 410</t>
  </si>
  <si>
    <t>000 1140205005 0000 410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</si>
  <si>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</si>
  <si>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000 1170100000 0000 180</t>
  </si>
  <si>
    <t>Финансовый отдел админгистрации Ромненского района</t>
  </si>
  <si>
    <t>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</si>
  <si>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</si>
  <si>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</si>
  <si>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000 1162500000 0000 140</t>
  </si>
  <si>
    <t>000 1162800001 0000 140</t>
  </si>
  <si>
    <t>000 1163300000 0000 140</t>
  </si>
  <si>
    <t>000 1164300001 0000 140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</si>
  <si>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</si>
  <si>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927 1162503001 0000 140</t>
  </si>
  <si>
    <t>924 1162505001 0000 140</t>
  </si>
  <si>
    <t>081 1162506001 6000 140</t>
  </si>
  <si>
    <t>188 1162800001 6000 140</t>
  </si>
  <si>
    <t>743 1163305005 0000 140</t>
  </si>
  <si>
    <t>Министерство внутренних дел Российской Федерации</t>
  </si>
  <si>
    <t>Федеральная служба по ветеринарному и фитосанитарному надзору</t>
  </si>
  <si>
    <t>Министерство природных ресурсов Амурской области</t>
  </si>
  <si>
    <t>Управление по охране, контролю и регулированию использования объектов животного мира и среды их обитания Амурской области</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</si>
  <si>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</si>
  <si>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000 2022555800 0000 151</t>
  </si>
  <si>
    <t>Отдел культуры администрации Ромненского района</t>
  </si>
  <si>
    <t>745 2022555805 0000 151</t>
  </si>
  <si>
    <t>Отдел образования администрации Ромненского района</t>
  </si>
  <si>
    <t>Прочие безвозмездные поступления в бюджеты муниципальных районов</t>
  </si>
  <si>
    <t>746 2070503005 0000 180</t>
  </si>
  <si>
    <t>000 2070500005 0000 180</t>
  </si>
  <si>
    <t>000 2190000005 0000 151</t>
  </si>
  <si>
    <t>Денежные взыскания (штрафы) за нарушение законодательства о налогах и сборах</t>
  </si>
  <si>
    <t>000 1160300000 0000 140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</si>
  <si>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</si>
  <si>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</si>
  <si>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076 1162503001 0000 140</t>
  </si>
  <si>
    <t>Федеральное агентство по рыболовству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</si>
  <si>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</si>
  <si>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</si>
  <si>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000 1160800001 0000 140</t>
  </si>
  <si>
    <t>188 1160801001 6000 140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</si>
  <si>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</si>
  <si>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</si>
  <si>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322 1164300001 6000 140</t>
  </si>
  <si>
    <t>Федеральная служба судебных приставов</t>
  </si>
  <si>
    <t>Прочие поступления от денежных взысканий (штрафов) и иных сумм в возмещение ущерба, зачисляемые в бюджеты муниципальных районов</t>
  </si>
  <si>
    <t>743 1169005005 6000 140</t>
  </si>
  <si>
    <t>906 1169005005 0000 140</t>
  </si>
  <si>
    <t>081 1169005005 6000 140</t>
  </si>
  <si>
    <t>Управление ветеринарии Амурской области</t>
  </si>
  <si>
    <t>Доходы бюджетов бюджетной системы Российской Федерации от возврата организациями остатков субсидий прошлых лет</t>
  </si>
  <si>
    <t>000 2180000000 0000 180</t>
  </si>
  <si>
    <t>Доходы бюджетов муниципальных районов от возврата иными организациями остатков субсидий прошлых лет</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</si>
  <si>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</si>
  <si>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746 2196001005 0000 151</t>
  </si>
  <si>
    <t>Прогноз доходов бюджета на 2019 год (текущий финансовый год)</t>
  </si>
  <si>
    <t>Кассовые поступления в текущем финансовом году (по состоянию на 01 ноября 2019 г)</t>
  </si>
  <si>
    <t>Оценка исполнения 2019 год                       (текущий финансовый год)</t>
  </si>
  <si>
    <t>Налог, взимаемый в связи с применением упрощенной системы налогообложения</t>
  </si>
  <si>
    <t>Налог, взимаемый с налогоплательщиков, выбравших доходы в качестве объекта налогообложения доходы</t>
  </si>
  <si>
    <t xml:space="preserve"> 182 1050101001 1000 110</t>
  </si>
  <si>
    <t xml:space="preserve"> 000 1050101001 0000 110</t>
  </si>
  <si>
    <t>Налог, взимаемый с налогоплательщиков, выбравших доходы в качестве объекта налогообложения доходы, уменьшенные на величину расходов</t>
  </si>
  <si>
    <t xml:space="preserve"> 000 1050102001 0000 110</t>
  </si>
  <si>
    <t xml:space="preserve"> 182 1050102001 1000 110</t>
  </si>
  <si>
    <t>Налог, взимаемый с налогоплательщиков, выбравших доходы в качестве объекта налогообложения доходы, уменьшенные на величину расходов (в том числе минимальный налог, зачисляемый в бюджете субъектов Российской Федерации)</t>
  </si>
  <si>
    <t xml:space="preserve"> 182 1050201002 2100 110</t>
  </si>
  <si>
    <t xml:space="preserve"> 182 1050201002 3000 110</t>
  </si>
  <si>
    <t>000 1030223201 0000 110</t>
  </si>
  <si>
    <t>100 1030223201 1000 110</t>
  </si>
  <si>
    <t>000 1030224201 0000 110</t>
  </si>
  <si>
    <t xml:space="preserve"> 100 1030224201 1000 110</t>
  </si>
  <si>
    <t xml:space="preserve"> 000 1030225201 0000 110</t>
  </si>
  <si>
    <t xml:space="preserve"> 100 1030225201 1000 110</t>
  </si>
  <si>
    <t>000 1030223101 0000 110</t>
  </si>
  <si>
    <t>100 1030223101 1000 110</t>
  </si>
  <si>
    <t>000 1030224101 0000 110</t>
  </si>
  <si>
    <t xml:space="preserve"> 100 1030224101 1000 110</t>
  </si>
  <si>
    <t xml:space="preserve"> 000 1030225101 0000 110</t>
  </si>
  <si>
    <t xml:space="preserve"> 100 1030225101 1000 110</t>
  </si>
  <si>
    <t>000 1030226101 0000 110</t>
  </si>
  <si>
    <t xml:space="preserve"> 100 1030226101 1000 110</t>
  </si>
  <si>
    <t>000 1030226201 0000 110</t>
  </si>
  <si>
    <t xml:space="preserve"> 100 1030226201 1000 110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</si>
  <si>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</si>
  <si>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Единый налог на вмененный доход для отдельных видов деятельности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</si>
  <si>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</si>
  <si>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</si>
  <si>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</si>
  <si>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</si>
  <si>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</si>
  <si>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</si>
  <si>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</si>
  <si>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</si>
  <si>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</si>
  <si>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</si>
  <si>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</si>
  <si>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</si>
  <si>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</si>
  <si>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</si>
  <si>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</si>
  <si>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</si>
  <si>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</si>
  <si>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Единый сельскохозяйственный налог</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</si>
  <si>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</si>
  <si>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от сдачи в аренду имущества, находящегося в оперативном управлении органов государственной власти, органов местного </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</si>
  <si>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</si>
  <si>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</si>
  <si>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</si>
  <si>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</si>
  <si>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</si>
  <si>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</si>
  <si>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</si>
  <si>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стационарными объектами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</si>
  <si>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</si>
  <si>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</si>
  <si>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</si>
  <si>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сбросы загрязняющих веществ в водные объекты</t>
  </si>
  <si>
    <t>ДОХОДЫ ОТ ОКАЗАНИЯ ПЛАТНЫХ УСЛУГ И КОМПЕНСАЦИИ ЗАТРАТ ГОСУДАРСТВА</t>
  </si>
  <si>
    <t>Доходы от компенсации затрат государства</t>
  </si>
  <si>
    <t>Прочие доходы от компенсации затрат государства</t>
  </si>
  <si>
    <t xml:space="preserve"> 000 1130299000 0000 130</t>
  </si>
  <si>
    <t>182 1160301001 6000 140</t>
  </si>
  <si>
    <t>928 1164300001 6000 140</t>
  </si>
  <si>
    <t>019 1169005005 6000 140</t>
  </si>
  <si>
    <t>Государственная инспекция по надзору за техническим состоянием</t>
  </si>
  <si>
    <t>000 2021500100 0000 150</t>
  </si>
  <si>
    <t>000 2022551900 0000 150</t>
  </si>
  <si>
    <t>745 2022551905 0000 150</t>
  </si>
  <si>
    <t>000 2022999900 0000 150</t>
  </si>
  <si>
    <t>000 2023002700 0000 150</t>
  </si>
  <si>
    <t>000 2023002900 0000 150</t>
  </si>
  <si>
    <t>000 2023508200 0000 150</t>
  </si>
  <si>
    <t>000 2023512000 0000 150</t>
  </si>
  <si>
    <t>000 2023002400 0000 150</t>
  </si>
  <si>
    <t>817 2023002405 0000 150</t>
  </si>
  <si>
    <t>Субвенции бюджетам муниципальных районов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</si>
  <si>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</si>
  <si>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Субвенции бюджетам бюджетной системы Российской Федерации</t>
  </si>
  <si>
    <t>000 2023999900 0000 150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</si>
  <si>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</si>
  <si>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субвенции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</si>
  <si>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</si>
  <si>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000 2024001400 0000 150</t>
  </si>
  <si>
    <t>817 2024001405 0000 150</t>
  </si>
  <si>
    <t>745 2024001405 0000 150</t>
  </si>
  <si>
    <t>743 2024001405 0000 150</t>
  </si>
  <si>
    <t>746 2024001405 0000 150</t>
  </si>
  <si>
    <t>Субсидии бюджетам на финансовое обеспечение отдельных полномочий</t>
  </si>
  <si>
    <t>000 2022999800 0000 150</t>
  </si>
  <si>
    <t>817 2022999805 0000 150</t>
  </si>
  <si>
    <t>Субсидии бюджетам муниципальных районов на финансовое обеспечение отдельных полномочий</t>
  </si>
  <si>
    <t>Субсидия бюджетам на поддержку отрасли культуры</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</si>
  <si>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</si>
  <si>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</si>
  <si>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</si>
  <si>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БЕЗВОЗМЕЗДНЫЕ ПОСТУПЛЕНИЯ ОТ ДРУГИХ БЮДЖЕТОВ БЮДЖЕТНОЙ СИСТЕМЫ РОССИЙСКОЙ ФЕДЕРАЦИИ</t>
  </si>
  <si>
    <t>БЕЗВОЗМЕЗДНЫЕ ПОСТУПЛЕНИЯ</t>
  </si>
  <si>
    <t>Невыясненные поступления</t>
  </si>
  <si>
    <t>ПРОЧИЕ НЕНАЛОГОВЫЕ ДОХОДЫ</t>
  </si>
  <si>
    <t>Прочие межбюджетные трансферты, передаваемые бюджетам муниципальных районов</t>
  </si>
  <si>
    <t>000 2024999900 0000 150</t>
  </si>
  <si>
    <t>Прочие межбюджетные трансферты</t>
  </si>
  <si>
    <t>817 2024999905 0000 150</t>
  </si>
  <si>
    <t>745 2180500005 0000 180</t>
  </si>
  <si>
    <t>746 2180500005 0000 180</t>
  </si>
  <si>
    <t xml:space="preserve">  НАЛОГИ НА ИМУЩЕСТВО</t>
  </si>
  <si>
    <t>Налог на имущество физических лиц</t>
  </si>
  <si>
    <t>Земельный налог</t>
  </si>
  <si>
    <t>Земельный налог с организаций, обладающих земельным участком, расположенным в границах муниципального округа</t>
  </si>
  <si>
    <t>Земельный налог с организаций</t>
  </si>
  <si>
    <t>Земельный налог с физических лиц</t>
  </si>
  <si>
    <t>Земельный налог с физических лиц, обладающих земельным участком, расположенным в границах муниципального округа</t>
  </si>
  <si>
    <t xml:space="preserve"> 000  1060603314 0000 110</t>
  </si>
  <si>
    <t xml:space="preserve"> 182 1060604314 1000 110</t>
  </si>
  <si>
    <t xml:space="preserve"> 000 1060604314 0000 110</t>
  </si>
  <si>
    <t>Налог на имущество физических лиц, взимаемый по ставкам, применяемым к объектам налогообложения, расположенным в границах муниципального округа</t>
  </si>
  <si>
    <t xml:space="preserve"> 182 1060103014 1000 110</t>
  </si>
  <si>
    <t xml:space="preserve"> 000 1060103014 0000 110</t>
  </si>
  <si>
    <t xml:space="preserve"> 182 1060603314 1000 110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</si>
  <si>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</si>
  <si>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000 1160202002 0000 140</t>
  </si>
  <si>
    <t>Дотации бюджетам муниципальных округов на выравнивание бюджетной обеспеченности</t>
  </si>
  <si>
    <t>Прочии дотаци</t>
  </si>
  <si>
    <t>Прочии дотации бюджетам муниципальных округов</t>
  </si>
  <si>
    <t>000 2022529914 0000 150</t>
  </si>
  <si>
    <t>817 2022999914 0000 150</t>
  </si>
  <si>
    <t xml:space="preserve">  Прочие субсидии бюджетам муниципальных округов</t>
  </si>
  <si>
    <t>Субвенции бюджетам муниципальных округов на содержание ребенка в семье опекуна и приемной семье, а также вознаграждение, причитающееся приемному родителю</t>
  </si>
  <si>
    <t>Субвенции на содержание ребенка в семье опекуна и приемной семье, а также вознаграждение, причитающееся приемному родителю</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</si>
  <si>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</si>
  <si>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</si>
  <si>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</si>
  <si>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</si>
  <si>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000 202530300 0000 150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</si>
  <si>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</si>
  <si>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</si>
  <si>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000 202530400 0000 150</t>
  </si>
  <si>
    <t>Субвенции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</si>
  <si>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</si>
  <si>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</si>
  <si>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бюджетам муниципальных округ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</si>
  <si>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муниципальных округов</t>
  </si>
  <si>
    <t>Прочии субсидии на финансовое обеспечение отдельных полномочий</t>
  </si>
  <si>
    <t>Прочии субсидии бюджетам муниципальных округовна финансовое обеспечение отдельных полномочий</t>
  </si>
  <si>
    <t>Субвенции бюджетам муниципальных округов на осуществление первичного воинского учета на территориях, где отсутствуют военные комиссариаты</t>
  </si>
  <si>
    <t>Субвенции на осуществление первичного воинского учета на территориях, где отсутствуют военные комиссариаты</t>
  </si>
  <si>
    <t>000 2023511800 0000 150</t>
  </si>
  <si>
    <t>тыс.руб</t>
  </si>
  <si>
    <t>Реестр источников доходов бюджета Завитинского муниципального округа</t>
  </si>
  <si>
    <t>О.Н. Кийченко</t>
  </si>
  <si>
    <t>12 ноября 2021 года</t>
  </si>
  <si>
    <t>Завитинский муниципальный округ</t>
  </si>
  <si>
    <t>12.11.2021</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</si>
  <si>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соответствующему платежу, в том числе по отмененному)</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</si>
  <si>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t>
  </si>
  <si>
    <t>000 1010204001 0000 110</t>
  </si>
  <si>
    <t>182 1010204001 1000 110</t>
  </si>
  <si>
    <t xml:space="preserve"> 182 1050400002 0000 110</t>
  </si>
  <si>
    <t>000 1110501314 0000 120</t>
  </si>
  <si>
    <t>003 11105013141000 120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</si>
  <si>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</si>
  <si>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000 1110502500 0000 120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</si>
  <si>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</si>
  <si>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</si>
  <si>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003 1 11 05025 14 0000 120</t>
  </si>
  <si>
    <t>003 1110503514 0000 120</t>
  </si>
  <si>
    <t xml:space="preserve"> 003 1110701514 0000 120</t>
  </si>
  <si>
    <t>003 1110904514 1000 120</t>
  </si>
  <si>
    <t xml:space="preserve">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t>
  </si>
  <si>
    <t xml:space="preserve">МКУ ЦБ </t>
  </si>
  <si>
    <t>024 1130299414 0000 130</t>
  </si>
  <si>
    <t>Прочие доходы от компенсации затрат бюджетов муниципальных округов</t>
  </si>
  <si>
    <t>000 1140205014 0000 440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</si>
  <si>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</si>
  <si>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900 1160202002 0000 140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</si>
  <si>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актов)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</si>
  <si>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 уплату средств на содержание детей или нетрудоспособных родителей)</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</si>
  <si>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</si>
  <si>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</si>
  <si>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</si>
  <si>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</si>
  <si>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</si>
  <si>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</si>
  <si>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</si>
  <si>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штрафы,установленные главой 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</si>
  <si>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штрафы,установленные главой 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власти)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</si>
  <si>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</si>
  <si>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непредоставление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</si>
  <si>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</si>
  <si>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</si>
  <si>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</si>
  <si>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и приобретения продажи)</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</si>
  <si>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</si>
  <si>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уклонение от исполнения административного наказания)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</si>
  <si>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</si>
  <si>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003 1140205314 0000 440</t>
  </si>
  <si>
    <t>1 16 01053 01 0027 140</t>
  </si>
  <si>
    <t>1 16 01063 01 0009 140</t>
  </si>
  <si>
    <t>1 16 01063 01 0091 140</t>
  </si>
  <si>
    <t>1 16 01063 01 0101 140</t>
  </si>
  <si>
    <t>1 16 01073 01 0017 140</t>
  </si>
  <si>
    <t>1 16 01073 01 0037 140</t>
  </si>
  <si>
    <t>1 16 01143 01 0002 140</t>
  </si>
  <si>
    <t>1 16 01153 01 9000 140</t>
  </si>
  <si>
    <t>1 16 01163 01 0000 140</t>
  </si>
  <si>
    <t>1 16 01173 01 0007 140</t>
  </si>
  <si>
    <t>1 16 01173 01 0008 140</t>
  </si>
  <si>
    <t>1 16 01193 01 0005 140</t>
  </si>
  <si>
    <t>1 16 01193 01 0007 140</t>
  </si>
  <si>
    <t>1 16 01193 01 0013 140</t>
  </si>
  <si>
    <t>1 16 01193 01 0401 140</t>
  </si>
  <si>
    <t>1 16 01193 01 9000 140</t>
  </si>
  <si>
    <t>1 16 01203 01 0008 140</t>
  </si>
  <si>
    <t>1 16 01203 01 0021 140</t>
  </si>
  <si>
    <t>1 16 01203 01 0025 140</t>
  </si>
  <si>
    <t>1 16 01203 01 9000 140</t>
  </si>
  <si>
    <t>004 2021500114 0000 150</t>
  </si>
  <si>
    <t>Финансовый отдел админгистрации Завитинского округа</t>
  </si>
  <si>
    <t>004 2021500200 0000 150</t>
  </si>
  <si>
    <t>004 2021999914 0000 150</t>
  </si>
  <si>
    <t>0042022999814 0000 150</t>
  </si>
  <si>
    <t>0022022999914 0000 150</t>
  </si>
  <si>
    <t>005 2022999914 0000 150</t>
  </si>
  <si>
    <t>005 2023002714 0000 150</t>
  </si>
  <si>
    <t>0052023002914 0000 10</t>
  </si>
  <si>
    <t>002 2023511814 0000 150</t>
  </si>
  <si>
    <t>002 2023512014 0000 150</t>
  </si>
  <si>
    <t>005 2023530314 0000 150</t>
  </si>
  <si>
    <t>005 2023530414 0000 150</t>
  </si>
  <si>
    <t>002 2023999914 0000 150</t>
  </si>
  <si>
    <t>005 2023999914 0000 150</t>
  </si>
  <si>
    <t>Субсидии бюджетам муниципальных округов на реализацию мероприятий по обеспечению жильем молодых семей</t>
  </si>
  <si>
    <t>002 2 02 25497 14 0000 150</t>
  </si>
  <si>
    <t>Прочие неналоговые доходы бюджетов муниципальных округов</t>
  </si>
  <si>
    <t>004 117050014 0000 180</t>
  </si>
  <si>
    <t>Субсидии бюджетам муниципальных округов на реализацию программ формирования современной городской среды</t>
  </si>
  <si>
    <t>002 2 02 25555 14 0000 150</t>
  </si>
  <si>
    <t>Субсидии бюджетам муниципальных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</si>
  <si>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002 2 02 25299 14 0000 150</t>
  </si>
  <si>
    <t>Субсидии бюджетам муниципальных округов на строительство и реконструкцию (модернизацию) объектов питьевого водоснабжения</t>
  </si>
  <si>
    <t>002 2 02 25243 14 0000 150</t>
  </si>
  <si>
    <t>003 2023508214 0000 150</t>
  </si>
  <si>
    <t>Комитет по управлению муниципальным имуществом  Завитинского муниципального округа</t>
  </si>
  <si>
    <t>Отдел образования администрации Завитинского муниципального  округа</t>
  </si>
  <si>
    <t>Финансовый отдел админгистрации Завитинского  муниципального округа</t>
  </si>
  <si>
    <t>Администрация Завитинского муниципального округа</t>
  </si>
  <si>
    <t>местный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</si>
</sst>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27" x14ac:knownFonts="1">
    <font>
      <sz val="11"/>
      <color theme="1"/>
      <name val="Calibri"/>
      <family val="2"/>
      <scheme val="minor"/>
    </font>
    <font>
      <b/>
      <sz val="16"/>
      <name val="Times New Roman"/>
      <family val="1"/>
      <charset val="204"/>
    </font>
    <font>
      <sz val="14"/>
      <name val="Times New Roman"/>
      <family val="1"/>
      <charset val="204"/>
    </font>
    <font>
      <sz val="12"/>
      <name val="Times New Roman"/>
      <family val="1"/>
      <charset val="204"/>
    </font>
    <font>
      <sz val="11"/>
      <name val="Times New Roman"/>
      <family val="1"/>
      <charset val="204"/>
    </font>
    <font>
      <b/>
      <i/>
      <sz val="11"/>
      <color indexed="8"/>
      <name val="Calibri"/>
      <family val="2"/>
    </font>
    <font>
      <sz val="12"/>
      <color indexed="8"/>
      <name val="Times New Roman"/>
      <family val="1"/>
      <charset val="204"/>
    </font>
    <font>
      <sz val="11"/>
      <name val="Calibri"/>
      <family val="2"/>
    </font>
    <font>
      <u/>
      <sz val="12"/>
      <name val="Times New Roman"/>
      <family val="1"/>
      <charset val="204"/>
    </font>
    <font>
      <sz val="12"/>
      <color theme="1"/>
      <name val="Times New Roman"/>
      <family val="1"/>
      <charset val="204"/>
    </font>
    <font>
      <b/>
      <sz val="14"/>
      <name val="Times New Roman"/>
      <family val="1"/>
      <charset val="204"/>
    </font>
    <font>
      <sz val="8"/>
      <color rgb="FF000000"/>
      <name val="Arial"/>
      <family val="2"/>
      <charset val="204"/>
    </font>
    <font>
      <sz val="12"/>
      <color rgb="FF000000"/>
      <name val="Times New Roman"/>
      <family val="1"/>
      <charset val="204"/>
    </font>
    <font>
      <b/>
      <sz val="12"/>
      <name val="Times New Roman"/>
      <family val="1"/>
      <charset val="204"/>
    </font>
    <font>
      <b/>
      <sz val="11"/>
      <color theme="1"/>
      <name val="Calibri"/>
      <family val="2"/>
      <scheme val="minor"/>
    </font>
    <font>
      <b/>
      <sz val="12"/>
      <color rgb="FF000000"/>
      <name val="Times New Roman"/>
      <family val="1"/>
      <charset val="204"/>
    </font>
    <font>
      <b/>
      <sz val="11"/>
      <name val="Calibri"/>
      <family val="2"/>
      <scheme val="minor"/>
    </font>
    <font>
      <sz val="11"/>
      <name val="Calibri"/>
      <family val="2"/>
      <scheme val="minor"/>
    </font>
    <font>
      <sz val="12"/>
      <color rgb="FFFF0000"/>
      <name val="Times New Roman"/>
      <family val="1"/>
      <charset val="204"/>
    </font>
    <font>
      <i/>
      <sz val="12"/>
      <name val="Times New Roman"/>
      <family val="1"/>
      <charset val="204"/>
    </font>
    <font>
      <i/>
      <sz val="11"/>
      <color theme="1"/>
      <name val="Calibri"/>
      <family val="2"/>
      <scheme val="minor"/>
    </font>
    <font>
      <b/>
      <sz val="12"/>
      <color rgb="FFFF0000"/>
      <name val="Times New Roman"/>
      <family val="1"/>
      <charset val="204"/>
    </font>
    <font>
      <b/>
      <sz val="11"/>
      <color rgb="FFFF0000"/>
      <name val="Calibri"/>
      <family val="2"/>
      <scheme val="minor"/>
    </font>
    <font>
      <sz val="11"/>
      <color rgb="FFFF0000"/>
      <name val="Calibri"/>
      <family val="2"/>
      <scheme val="minor"/>
    </font>
    <font>
      <i/>
      <sz val="12"/>
      <color rgb="FFFF0000"/>
      <name val="Times New Roman"/>
      <family val="1"/>
      <charset val="204"/>
    </font>
    <font>
      <i/>
      <sz val="11"/>
      <color rgb="FFFF0000"/>
      <name val="Calibri"/>
      <family val="2"/>
      <scheme val="minor"/>
    </font>
    <font>
      <sz val="11"/>
      <color indexed="8"/>
      <name val="Times New Roman"/>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11" fillId="0" borderId="31">
      <alignment horizontal="left" wrapText="1" indent="2"/>
    </xf>
    <xf numFmtId="49" fontId="11" fillId="0" borderId="32">
      <alignment horizontal="center"/>
    </xf>
  </cellStyleXfs>
  <cellXfs count="356">
    <xf numFmtId="0" fontId="0" fillId="0" borderId="0" xfId="0"/>
    <xf numFmtId="0" fontId="0" fillId="0" borderId="0" xfId="0" applyFill="1" applyBorder="1"/>
    <xf numFmtId="0" fontId="0" fillId="0" borderId="0" xfId="0" applyFill="1"/>
    <xf numFmtId="49" fontId="2" fillId="0" borderId="0" xfId="0" applyNumberFormat="1" applyFont="1" applyFill="1"/>
    <xf numFmtId="0" fontId="1" fillId="0" borderId="0" xfId="0" applyFont="1" applyFill="1" applyBorder="1" applyAlignment="1">
      <alignment horizontal="center" vertical="center"/>
    </xf>
    <xf numFmtId="0" fontId="2" fillId="0" borderId="0" xfId="0" applyFont="1" applyFill="1" applyBorder="1" applyAlignment="1">
      <alignment vertical="center"/>
    </xf>
    <xf numFmtId="49" fontId="0" fillId="0" borderId="0" xfId="0" applyNumberFormat="1"/>
    <xf numFmtId="49" fontId="1" fillId="0" borderId="0" xfId="0" applyNumberFormat="1" applyFont="1" applyFill="1" applyBorder="1" applyAlignment="1">
      <alignment horizontal="center" vertical="center"/>
    </xf>
    <xf numFmtId="0" fontId="2" fillId="0" borderId="0" xfId="0" applyNumberFormat="1" applyFont="1" applyFill="1" applyAlignment="1">
      <alignment wrapText="1"/>
    </xf>
    <xf numFmtId="0" fontId="5" fillId="0" borderId="0" xfId="0" applyFont="1" applyFill="1"/>
    <xf numFmtId="0" fontId="3" fillId="0" borderId="4" xfId="0" applyNumberFormat="1" applyFont="1" applyFill="1" applyBorder="1" applyAlignment="1" applyProtection="1">
      <alignment horizontal="center" vertical="center" wrapText="1"/>
    </xf>
    <xf numFmtId="49" fontId="6" fillId="0" borderId="0" xfId="0" applyNumberFormat="1" applyFont="1" applyAlignment="1">
      <alignment horizontal="center"/>
    </xf>
    <xf numFmtId="49" fontId="3" fillId="0" borderId="10" xfId="0" applyNumberFormat="1" applyFont="1" applyFill="1" applyBorder="1" applyAlignment="1" applyProtection="1">
      <alignment horizontal="center" wrapText="1"/>
    </xf>
    <xf numFmtId="49" fontId="4" fillId="0" borderId="0" xfId="0" applyNumberFormat="1" applyFont="1" applyFill="1"/>
    <xf numFmtId="0" fontId="7" fillId="0" borderId="0" xfId="0" applyFont="1" applyFill="1"/>
    <xf numFmtId="49" fontId="7" fillId="0" borderId="0" xfId="0" applyNumberFormat="1" applyFont="1" applyFill="1"/>
    <xf numFmtId="0" fontId="2" fillId="0" borderId="0" xfId="0" applyFont="1" applyFill="1" applyAlignment="1">
      <alignment horizontal="center" vertic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vertical="center" wrapText="1"/>
    </xf>
    <xf numFmtId="0" fontId="0" fillId="0" borderId="0" xfId="0" applyFill="1" applyBorder="1" applyAlignment="1">
      <alignment horizontal="right"/>
    </xf>
    <xf numFmtId="0" fontId="2" fillId="0" borderId="0" xfId="0" applyFont="1" applyFill="1" applyAlignment="1">
      <alignment horizontal="right" vertical="center" wrapText="1"/>
    </xf>
    <xf numFmtId="4" fontId="2" fillId="0" borderId="0" xfId="0" applyNumberFormat="1" applyFont="1" applyFill="1" applyAlignment="1">
      <alignment horizontal="right"/>
    </xf>
    <xf numFmtId="0" fontId="2" fillId="0" borderId="0" xfId="0" applyFont="1" applyFill="1" applyBorder="1" applyAlignment="1">
      <alignment horizontal="right"/>
    </xf>
    <xf numFmtId="49" fontId="2" fillId="0" borderId="0" xfId="0" applyNumberFormat="1" applyFont="1" applyFill="1" applyAlignment="1">
      <alignment wrapText="1"/>
    </xf>
    <xf numFmtId="49" fontId="2" fillId="0" borderId="0" xfId="0" applyNumberFormat="1" applyFont="1" applyFill="1" applyAlignment="1">
      <alignment horizontal="left"/>
    </xf>
    <xf numFmtId="0" fontId="3" fillId="0" borderId="4" xfId="0" applyNumberFormat="1" applyFont="1" applyFill="1" applyBorder="1" applyAlignment="1" applyProtection="1">
      <alignment horizontal="center" vertical="center" wrapText="1"/>
    </xf>
    <xf numFmtId="0" fontId="3" fillId="0" borderId="0" xfId="0" applyFont="1" applyFill="1" applyAlignment="1"/>
    <xf numFmtId="49" fontId="3" fillId="0" borderId="2" xfId="0" applyNumberFormat="1" applyFont="1" applyFill="1" applyBorder="1" applyAlignment="1" applyProtection="1">
      <alignment wrapText="1"/>
    </xf>
    <xf numFmtId="0" fontId="0" fillId="0" borderId="0" xfId="0" applyFill="1" applyAlignment="1">
      <alignment vertical="center"/>
    </xf>
    <xf numFmtId="49" fontId="3" fillId="0" borderId="4" xfId="0" applyNumberFormat="1" applyFont="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left" vertical="center" wrapText="1"/>
    </xf>
    <xf numFmtId="49" fontId="13" fillId="0" borderId="4" xfId="0" applyNumberFormat="1" applyFont="1" applyFill="1" applyBorder="1" applyAlignment="1" applyProtection="1">
      <alignment horizontal="center" vertical="center" wrapText="1"/>
    </xf>
    <xf numFmtId="0" fontId="14" fillId="0" borderId="0" xfId="0" applyFont="1" applyFill="1" applyAlignment="1">
      <alignment vertical="center"/>
    </xf>
    <xf numFmtId="49" fontId="13" fillId="0" borderId="10" xfId="0" applyNumberFormat="1" applyFont="1" applyFill="1" applyBorder="1" applyAlignment="1" applyProtection="1">
      <alignment horizontal="center" vertical="center" wrapText="1"/>
    </xf>
    <xf numFmtId="164" fontId="13" fillId="0" borderId="2" xfId="0" applyNumberFormat="1" applyFont="1" applyFill="1" applyBorder="1" applyAlignment="1">
      <alignment horizontal="center" vertical="center" wrapText="1"/>
    </xf>
    <xf numFmtId="49" fontId="13" fillId="0" borderId="4" xfId="0" applyNumberFormat="1" applyFont="1" applyBorder="1" applyAlignment="1" applyProtection="1">
      <alignment horizontal="center" vertical="center" wrapText="1"/>
    </xf>
    <xf numFmtId="164" fontId="13" fillId="0" borderId="2" xfId="0" applyNumberFormat="1" applyFont="1" applyFill="1" applyBorder="1" applyAlignment="1" applyProtection="1">
      <alignment horizontal="center" vertical="center" wrapText="1"/>
    </xf>
    <xf numFmtId="49" fontId="13" fillId="3" borderId="10" xfId="0" applyNumberFormat="1" applyFont="1" applyFill="1" applyBorder="1" applyAlignment="1" applyProtection="1">
      <alignment horizontal="center" vertical="center" wrapText="1"/>
    </xf>
    <xf numFmtId="164" fontId="13" fillId="3" borderId="2"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left" vertical="center" wrapText="1"/>
    </xf>
    <xf numFmtId="0" fontId="3" fillId="0"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left" vertical="center" wrapText="1"/>
    </xf>
    <xf numFmtId="0" fontId="9" fillId="0" borderId="0" xfId="0" applyFont="1" applyAlignment="1">
      <alignment horizontal="left" vertical="center"/>
    </xf>
    <xf numFmtId="0" fontId="16" fillId="0" borderId="0" xfId="0" applyFont="1" applyFill="1" applyAlignment="1">
      <alignment vertical="center"/>
    </xf>
    <xf numFmtId="49" fontId="7" fillId="0" borderId="0" xfId="0" applyNumberFormat="1" applyFont="1" applyFill="1" applyAlignment="1">
      <alignment horizontal="center"/>
    </xf>
    <xf numFmtId="49" fontId="2" fillId="0" borderId="0" xfId="0" applyNumberFormat="1" applyFont="1" applyFill="1" applyAlignment="1">
      <alignment horizontal="center"/>
    </xf>
    <xf numFmtId="0" fontId="13" fillId="3" borderId="6"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5" fontId="3" fillId="0" borderId="2" xfId="0" applyNumberFormat="1" applyFont="1" applyBorder="1" applyAlignment="1" applyProtection="1">
      <alignment horizontal="left" vertical="center" wrapText="1"/>
    </xf>
    <xf numFmtId="0" fontId="17" fillId="0" borderId="0" xfId="0" applyFont="1"/>
    <xf numFmtId="1" fontId="13" fillId="0" borderId="4" xfId="0" applyNumberFormat="1" applyFont="1" applyFill="1" applyBorder="1" applyAlignment="1" applyProtection="1">
      <alignment horizontal="left" vertical="center" wrapText="1"/>
    </xf>
    <xf numFmtId="0" fontId="12" fillId="0" borderId="2" xfId="1" applyNumberFormat="1" applyFont="1" applyBorder="1" applyAlignment="1" applyProtection="1">
      <alignment horizontal="left" vertical="center" wrapText="1"/>
    </xf>
    <xf numFmtId="49" fontId="3" fillId="0" borderId="2" xfId="0" applyNumberFormat="1" applyFont="1" applyBorder="1" applyAlignment="1" applyProtection="1">
      <alignment horizontal="center" vertical="center" wrapText="1"/>
    </xf>
    <xf numFmtId="0" fontId="3" fillId="0" borderId="2" xfId="1"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wrapText="1"/>
    </xf>
    <xf numFmtId="0" fontId="3" fillId="0" borderId="2" xfId="1" applyNumberFormat="1" applyFont="1" applyBorder="1" applyAlignment="1" applyProtection="1">
      <alignment horizontal="left" vertical="center" wrapText="1"/>
    </xf>
    <xf numFmtId="0" fontId="15" fillId="0" borderId="2" xfId="1" applyNumberFormat="1" applyFont="1" applyBorder="1" applyAlignment="1" applyProtection="1">
      <alignment horizontal="left" vertical="center" wrapText="1"/>
    </xf>
    <xf numFmtId="49" fontId="13" fillId="0" borderId="2" xfId="0" applyNumberFormat="1" applyFont="1" applyBorder="1" applyAlignment="1" applyProtection="1">
      <alignment horizontal="center" vertical="center" wrapText="1"/>
    </xf>
    <xf numFmtId="49" fontId="12" fillId="0" borderId="2" xfId="2" applyNumberFormat="1" applyFont="1" applyBorder="1" applyAlignment="1" applyProtection="1">
      <alignment horizontal="center" vertical="center"/>
    </xf>
    <xf numFmtId="49" fontId="13" fillId="0" borderId="2" xfId="0" applyNumberFormat="1" applyFont="1" applyFill="1" applyBorder="1" applyAlignment="1" applyProtection="1">
      <alignment horizontal="center" vertical="center" wrapText="1"/>
    </xf>
    <xf numFmtId="0" fontId="13" fillId="3" borderId="2" xfId="1" applyNumberFormat="1" applyFont="1" applyFill="1" applyBorder="1" applyAlignment="1" applyProtection="1">
      <alignment horizontal="left" vertical="center" wrapText="1"/>
    </xf>
    <xf numFmtId="49" fontId="13" fillId="3" borderId="2" xfId="0" applyNumberFormat="1" applyFont="1" applyFill="1" applyBorder="1" applyAlignment="1" applyProtection="1">
      <alignment horizontal="center" vertical="center" wrapText="1"/>
    </xf>
    <xf numFmtId="0" fontId="13" fillId="0" borderId="2" xfId="1" applyNumberFormat="1" applyFont="1" applyBorder="1" applyAlignment="1" applyProtection="1">
      <alignment horizontal="left" vertical="center" wrapText="1"/>
    </xf>
    <xf numFmtId="49" fontId="3" fillId="0" borderId="2" xfId="2" applyNumberFormat="1" applyFont="1" applyBorder="1" applyAlignment="1" applyProtection="1">
      <alignment horizontal="center" vertical="center"/>
    </xf>
    <xf numFmtId="49" fontId="3" fillId="0" borderId="20" xfId="0" applyNumberFormat="1" applyFont="1" applyBorder="1" applyAlignment="1" applyProtection="1">
      <alignment horizontal="center" vertical="center" wrapText="1"/>
    </xf>
    <xf numFmtId="49" fontId="3" fillId="0" borderId="20" xfId="0" applyNumberFormat="1" applyFont="1" applyBorder="1" applyAlignment="1" applyProtection="1">
      <alignment vertical="center" wrapText="1"/>
    </xf>
    <xf numFmtId="49" fontId="3" fillId="0" borderId="4" xfId="0" applyNumberFormat="1" applyFont="1" applyFill="1" applyBorder="1" applyAlignment="1" applyProtection="1">
      <alignment vertical="center" wrapText="1"/>
    </xf>
    <xf numFmtId="49" fontId="3" fillId="0" borderId="2"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20" xfId="0" applyNumberFormat="1" applyFont="1" applyFill="1" applyBorder="1" applyAlignment="1" applyProtection="1">
      <alignment horizontal="left" vertical="center" wrapText="1"/>
    </xf>
    <xf numFmtId="0" fontId="3" fillId="0" borderId="7" xfId="0" applyFont="1" applyFill="1" applyBorder="1" applyAlignment="1">
      <alignment horizontal="center"/>
    </xf>
    <xf numFmtId="49" fontId="3" fillId="0" borderId="2" xfId="0" applyNumberFormat="1" applyFont="1" applyBorder="1" applyAlignment="1" applyProtection="1">
      <alignment horizontal="left" vertical="center" wrapText="1"/>
    </xf>
    <xf numFmtId="49" fontId="3" fillId="0" borderId="19"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164" fontId="3"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xf>
    <xf numFmtId="0" fontId="3" fillId="0" borderId="5" xfId="0" applyNumberFormat="1" applyFont="1" applyFill="1" applyBorder="1" applyAlignment="1" applyProtection="1">
      <alignment horizontal="center" vertical="center" wrapText="1"/>
    </xf>
    <xf numFmtId="164" fontId="19" fillId="0" borderId="2" xfId="0" applyNumberFormat="1" applyFont="1" applyFill="1" applyBorder="1" applyAlignment="1">
      <alignment horizontal="center" vertical="center" wrapText="1"/>
    </xf>
    <xf numFmtId="49" fontId="19" fillId="0" borderId="10" xfId="0" applyNumberFormat="1" applyFont="1" applyFill="1" applyBorder="1" applyAlignment="1" applyProtection="1">
      <alignment horizontal="center" vertical="center" wrapText="1"/>
    </xf>
    <xf numFmtId="0" fontId="20" fillId="0" borderId="0" xfId="0" applyFont="1" applyFill="1" applyAlignment="1">
      <alignment vertical="center"/>
    </xf>
    <xf numFmtId="0" fontId="0" fillId="0" borderId="0" xfId="0" applyFont="1"/>
    <xf numFmtId="49" fontId="0" fillId="0" borderId="0" xfId="0" applyNumberFormat="1" applyFont="1" applyAlignment="1">
      <alignment horizontal="center"/>
    </xf>
    <xf numFmtId="0" fontId="12" fillId="4" borderId="2" xfId="1" applyNumberFormat="1" applyFont="1" applyFill="1" applyBorder="1" applyAlignment="1" applyProtection="1">
      <alignment horizontal="left" vertical="center" wrapText="1"/>
    </xf>
    <xf numFmtId="49" fontId="3" fillId="4" borderId="2" xfId="0" applyNumberFormat="1" applyFont="1" applyFill="1" applyBorder="1" applyAlignment="1" applyProtection="1">
      <alignment horizontal="center" vertical="center" wrapText="1"/>
    </xf>
    <xf numFmtId="0" fontId="3" fillId="4" borderId="6" xfId="0" applyNumberFormat="1" applyFont="1" applyFill="1" applyBorder="1" applyAlignment="1" applyProtection="1">
      <alignment horizontal="center" vertical="center" wrapText="1"/>
    </xf>
    <xf numFmtId="49" fontId="3" fillId="4" borderId="10" xfId="0" applyNumberFormat="1" applyFont="1" applyFill="1" applyBorder="1" applyAlignment="1" applyProtection="1">
      <alignment horizontal="center" vertical="center" wrapText="1"/>
    </xf>
    <xf numFmtId="164" fontId="18" fillId="4" borderId="2" xfId="0" applyNumberFormat="1" applyFont="1" applyFill="1" applyBorder="1" applyAlignment="1" applyProtection="1">
      <alignment horizontal="center" vertical="center" wrapText="1"/>
    </xf>
    <xf numFmtId="164" fontId="18" fillId="4" borderId="2" xfId="0" applyNumberFormat="1" applyFont="1" applyFill="1" applyBorder="1" applyAlignment="1">
      <alignment horizontal="center" vertical="center" wrapText="1"/>
    </xf>
    <xf numFmtId="49" fontId="3" fillId="4" borderId="4" xfId="0" applyNumberFormat="1" applyFont="1" applyFill="1" applyBorder="1" applyAlignment="1" applyProtection="1">
      <alignment horizontal="center" vertical="center" wrapText="1"/>
    </xf>
    <xf numFmtId="49" fontId="3"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center" vertical="center" wrapText="1"/>
    </xf>
    <xf numFmtId="1" fontId="13" fillId="3" borderId="2" xfId="0" applyNumberFormat="1" applyFont="1" applyFill="1" applyBorder="1" applyAlignment="1" applyProtection="1">
      <alignment horizontal="left" vertical="center" wrapText="1"/>
    </xf>
    <xf numFmtId="49" fontId="13" fillId="3" borderId="4" xfId="0" applyNumberFormat="1" applyFont="1" applyFill="1" applyBorder="1" applyAlignment="1" applyProtection="1">
      <alignment horizontal="center" vertical="center" wrapText="1"/>
    </xf>
    <xf numFmtId="164" fontId="13" fillId="3" borderId="2" xfId="0" applyNumberFormat="1" applyFont="1" applyFill="1" applyBorder="1" applyAlignment="1">
      <alignment horizontal="center" vertical="center" wrapText="1"/>
    </xf>
    <xf numFmtId="0" fontId="15" fillId="5" borderId="2" xfId="1" applyNumberFormat="1" applyFont="1" applyFill="1" applyBorder="1" applyAlignment="1" applyProtection="1">
      <alignment horizontal="left" vertical="center" wrapText="1"/>
    </xf>
    <xf numFmtId="49" fontId="13" fillId="5" borderId="2" xfId="0" applyNumberFormat="1" applyFont="1" applyFill="1" applyBorder="1" applyAlignment="1" applyProtection="1">
      <alignment horizontal="center" vertical="center" wrapText="1"/>
    </xf>
    <xf numFmtId="0" fontId="13" fillId="5" borderId="6" xfId="0" applyNumberFormat="1" applyFont="1" applyFill="1" applyBorder="1" applyAlignment="1" applyProtection="1">
      <alignment horizontal="center" vertical="center" wrapText="1"/>
    </xf>
    <xf numFmtId="49" fontId="13" fillId="5" borderId="10" xfId="0" applyNumberFormat="1" applyFont="1" applyFill="1" applyBorder="1" applyAlignment="1" applyProtection="1">
      <alignment horizontal="center" vertical="center" wrapText="1"/>
    </xf>
    <xf numFmtId="164" fontId="13" fillId="5" borderId="2" xfId="0" applyNumberFormat="1" applyFont="1" applyFill="1" applyBorder="1" applyAlignment="1" applyProtection="1">
      <alignment horizontal="center" vertical="center" wrapText="1"/>
    </xf>
    <xf numFmtId="1" fontId="13" fillId="5" borderId="2" xfId="0" applyNumberFormat="1" applyFont="1" applyFill="1" applyBorder="1" applyAlignment="1" applyProtection="1">
      <alignment horizontal="left" vertical="center" wrapText="1"/>
    </xf>
    <xf numFmtId="49" fontId="13" fillId="5" borderId="4" xfId="0" applyNumberFormat="1" applyFont="1" applyFill="1" applyBorder="1" applyAlignment="1" applyProtection="1">
      <alignment horizontal="center" vertical="center" wrapText="1"/>
    </xf>
    <xf numFmtId="49" fontId="13" fillId="5" borderId="9" xfId="0" applyNumberFormat="1" applyFont="1" applyFill="1" applyBorder="1" applyAlignment="1" applyProtection="1">
      <alignment horizontal="center" vertical="center" wrapText="1"/>
    </xf>
    <xf numFmtId="164" fontId="13" fillId="5" borderId="1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164" fontId="19" fillId="0" borderId="2"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5" fillId="0" borderId="5" xfId="1" applyNumberFormat="1" applyFont="1" applyFill="1" applyBorder="1" applyAlignment="1" applyProtection="1">
      <alignment horizontal="left" vertical="center" wrapText="1"/>
    </xf>
    <xf numFmtId="0" fontId="12" fillId="0" borderId="5" xfId="1" applyNumberFormat="1" applyFont="1" applyFill="1" applyBorder="1" applyAlignment="1" applyProtection="1">
      <alignment horizontal="left" vertical="center" wrapText="1"/>
    </xf>
    <xf numFmtId="49" fontId="13" fillId="0" borderId="35" xfId="0" applyNumberFormat="1" applyFont="1" applyFill="1" applyBorder="1" applyAlignment="1" applyProtection="1">
      <alignment horizontal="center" vertical="center" wrapText="1"/>
    </xf>
    <xf numFmtId="164" fontId="3" fillId="0" borderId="4" xfId="0" applyNumberFormat="1" applyFont="1" applyFill="1" applyBorder="1" applyAlignment="1">
      <alignment horizontal="center" vertical="center" wrapText="1"/>
    </xf>
    <xf numFmtId="0" fontId="12" fillId="0" borderId="2" xfId="1" applyNumberFormat="1" applyFont="1" applyFill="1" applyBorder="1" applyAlignment="1" applyProtection="1">
      <alignment horizontal="left" vertical="center" wrapText="1"/>
    </xf>
    <xf numFmtId="164" fontId="3" fillId="0" borderId="4"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49" fontId="3" fillId="0" borderId="35" xfId="0" applyNumberFormat="1" applyFont="1" applyFill="1" applyBorder="1" applyAlignment="1" applyProtection="1">
      <alignment horizontal="center" vertical="center" wrapText="1"/>
    </xf>
    <xf numFmtId="164" fontId="13"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21" fillId="0" borderId="5" xfId="1"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horizontal="center" vertical="center" wrapText="1"/>
    </xf>
    <xf numFmtId="49" fontId="21" fillId="0" borderId="35" xfId="0" applyNumberFormat="1" applyFont="1" applyFill="1" applyBorder="1" applyAlignment="1" applyProtection="1">
      <alignment horizontal="center" vertical="center" wrapText="1"/>
    </xf>
    <xf numFmtId="0" fontId="17" fillId="0" borderId="0" xfId="0" applyFont="1" applyFill="1" applyBorder="1" applyAlignment="1">
      <alignment vertical="center"/>
    </xf>
    <xf numFmtId="164" fontId="1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164" fontId="13" fillId="3" borderId="2" xfId="0" applyNumberFormat="1" applyFont="1" applyFill="1" applyBorder="1" applyAlignment="1">
      <alignment horizontal="center" vertical="center" wrapText="1"/>
    </xf>
    <xf numFmtId="0" fontId="12" fillId="0" borderId="4" xfId="1" applyNumberFormat="1" applyFont="1" applyFill="1" applyBorder="1" applyAlignment="1" applyProtection="1">
      <alignment horizontal="left" vertical="center" wrapText="1"/>
    </xf>
    <xf numFmtId="49" fontId="3" fillId="0" borderId="21" xfId="0" applyNumberFormat="1" applyFont="1" applyFill="1" applyBorder="1" applyAlignment="1" applyProtection="1">
      <alignment horizontal="center" vertical="center" wrapText="1"/>
    </xf>
    <xf numFmtId="164" fontId="19" fillId="0" borderId="4" xfId="0" applyNumberFormat="1" applyFont="1" applyFill="1" applyBorder="1" applyAlignment="1">
      <alignment horizontal="center" vertical="center" wrapText="1"/>
    </xf>
    <xf numFmtId="0" fontId="15" fillId="0" borderId="2" xfId="1" applyNumberFormat="1" applyFont="1" applyFill="1" applyBorder="1" applyAlignment="1" applyProtection="1">
      <alignment horizontal="left" vertical="center" wrapText="1"/>
    </xf>
    <xf numFmtId="49" fontId="13" fillId="2" borderId="11" xfId="0" applyNumberFormat="1" applyFont="1" applyFill="1" applyBorder="1" applyAlignment="1">
      <alignment horizontal="center"/>
    </xf>
    <xf numFmtId="164" fontId="13" fillId="2" borderId="13"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18" fillId="0" borderId="2" xfId="1" applyNumberFormat="1" applyFont="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0" fontId="21" fillId="0" borderId="6" xfId="0" applyNumberFormat="1" applyFont="1" applyFill="1" applyBorder="1" applyAlignment="1" applyProtection="1">
      <alignment horizontal="center" vertical="center" wrapText="1"/>
    </xf>
    <xf numFmtId="49" fontId="21" fillId="0" borderId="10" xfId="0" applyNumberFormat="1" applyFont="1" applyFill="1" applyBorder="1" applyAlignment="1" applyProtection="1">
      <alignment horizontal="center" vertical="center" wrapText="1"/>
    </xf>
    <xf numFmtId="164" fontId="21" fillId="0" borderId="2" xfId="0" applyNumberFormat="1" applyFont="1" applyFill="1" applyBorder="1" applyAlignment="1">
      <alignment horizontal="center" vertical="center" wrapText="1"/>
    </xf>
    <xf numFmtId="0" fontId="22" fillId="0" borderId="0" xfId="0" applyFont="1" applyFill="1" applyAlignment="1">
      <alignment vertical="center"/>
    </xf>
    <xf numFmtId="0" fontId="18" fillId="0" borderId="6" xfId="0" applyNumberFormat="1" applyFont="1" applyFill="1" applyBorder="1" applyAlignment="1" applyProtection="1">
      <alignment horizontal="center" vertical="center" wrapText="1"/>
    </xf>
    <xf numFmtId="49" fontId="18" fillId="0" borderId="10" xfId="0" applyNumberFormat="1" applyFont="1" applyFill="1" applyBorder="1" applyAlignment="1" applyProtection="1">
      <alignment horizontal="center" vertical="center" wrapText="1"/>
    </xf>
    <xf numFmtId="164" fontId="18" fillId="0" borderId="2" xfId="0" applyNumberFormat="1" applyFont="1" applyFill="1" applyBorder="1" applyAlignment="1" applyProtection="1">
      <alignment horizontal="center" vertical="center" wrapText="1"/>
    </xf>
    <xf numFmtId="0" fontId="23" fillId="0" borderId="0" xfId="0" applyFont="1" applyFill="1" applyAlignment="1">
      <alignment vertical="center"/>
    </xf>
    <xf numFmtId="49" fontId="24" fillId="0" borderId="10" xfId="0" applyNumberFormat="1" applyFont="1" applyFill="1" applyBorder="1" applyAlignment="1" applyProtection="1">
      <alignment horizontal="center" vertical="center" wrapText="1"/>
    </xf>
    <xf numFmtId="164" fontId="24" fillId="0" borderId="2" xfId="0" applyNumberFormat="1" applyFont="1" applyFill="1" applyBorder="1" applyAlignment="1" applyProtection="1">
      <alignment horizontal="center" vertical="center" wrapText="1"/>
    </xf>
    <xf numFmtId="0" fontId="25" fillId="0" borderId="0" xfId="0" applyFont="1" applyFill="1" applyAlignment="1">
      <alignment vertical="center"/>
    </xf>
    <xf numFmtId="49" fontId="21" fillId="0" borderId="2" xfId="0" applyNumberFormat="1" applyFont="1" applyBorder="1" applyAlignment="1" applyProtection="1">
      <alignment horizontal="center" vertical="center" wrapText="1"/>
    </xf>
    <xf numFmtId="164" fontId="21" fillId="0" borderId="2"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164" fontId="19" fillId="0" borderId="29" xfId="0" applyNumberFormat="1" applyFont="1" applyFill="1" applyBorder="1" applyAlignment="1">
      <alignment horizontal="center" vertical="center" wrapText="1"/>
    </xf>
    <xf numFmtId="1" fontId="3" fillId="0" borderId="21" xfId="0" applyNumberFormat="1"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wrapText="1"/>
    </xf>
    <xf numFmtId="164" fontId="3" fillId="0" borderId="20" xfId="0" applyNumberFormat="1" applyFont="1" applyFill="1" applyBorder="1" applyAlignment="1" applyProtection="1">
      <alignment horizontal="center" vertical="center" wrapText="1"/>
    </xf>
    <xf numFmtId="0" fontId="12" fillId="0" borderId="20" xfId="1" applyNumberFormat="1" applyFont="1" applyBorder="1" applyAlignment="1" applyProtection="1">
      <alignment horizontal="center" vertical="center" wrapText="1"/>
    </xf>
    <xf numFmtId="49" fontId="3" fillId="0" borderId="3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0" fontId="26" fillId="0" borderId="2" xfId="0" applyFont="1" applyBorder="1" applyAlignment="1">
      <alignment horizontal="center"/>
    </xf>
    <xf numFmtId="0" fontId="6" fillId="0" borderId="2" xfId="0" applyFont="1" applyBorder="1" applyAlignment="1">
      <alignment horizontal="center"/>
    </xf>
    <xf numFmtId="0" fontId="4" fillId="0" borderId="2" xfId="0" applyFont="1" applyFill="1" applyBorder="1" applyAlignment="1">
      <alignment horizontal="justify" wrapText="1"/>
    </xf>
    <xf numFmtId="0" fontId="26" fillId="0" borderId="2" xfId="0" applyFont="1" applyBorder="1" applyAlignment="1">
      <alignment horizontal="left" wrapText="1"/>
    </xf>
    <xf numFmtId="165" fontId="4" fillId="0" borderId="2" xfId="0" applyNumberFormat="1" applyFont="1" applyBorder="1" applyAlignment="1" applyProtection="1">
      <alignment horizontal="left" vertical="center" wrapText="1"/>
    </xf>
    <xf numFmtId="0" fontId="4" fillId="0" borderId="2" xfId="0" applyFont="1" applyBorder="1" applyAlignment="1">
      <alignment horizontal="justify" wrapText="1"/>
    </xf>
    <xf numFmtId="0" fontId="26" fillId="6" borderId="2" xfId="0" applyFont="1" applyFill="1" applyBorder="1" applyAlignment="1">
      <alignment horizontal="center"/>
    </xf>
    <xf numFmtId="164" fontId="3" fillId="0" borderId="2" xfId="0" applyNumberFormat="1" applyFont="1" applyFill="1" applyBorder="1" applyAlignment="1">
      <alignment horizontal="center"/>
    </xf>
    <xf numFmtId="164" fontId="3"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0" fontId="0" fillId="0" borderId="17" xfId="0" applyBorder="1" applyAlignment="1">
      <alignment horizontal="center" vertical="center" wrapText="1"/>
    </xf>
    <xf numFmtId="164" fontId="3" fillId="0" borderId="8" xfId="0" applyNumberFormat="1" applyFont="1" applyFill="1"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164" fontId="3" fillId="0" borderId="8"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164" fontId="3" fillId="0" borderId="29" xfId="0" applyNumberFormat="1" applyFont="1" applyFill="1" applyBorder="1" applyAlignment="1">
      <alignment horizontal="center" vertical="center" wrapText="1"/>
    </xf>
    <xf numFmtId="1" fontId="24" fillId="0" borderId="8" xfId="0" applyNumberFormat="1" applyFont="1" applyFill="1" applyBorder="1" applyAlignment="1" applyProtection="1">
      <alignment horizontal="center" vertical="center" wrapText="1"/>
    </xf>
    <xf numFmtId="1" fontId="24" fillId="0" borderId="6" xfId="0" applyNumberFormat="1" applyFont="1" applyFill="1" applyBorder="1" applyAlignment="1" applyProtection="1">
      <alignment horizontal="center" vertical="center" wrapText="1"/>
    </xf>
    <xf numFmtId="164" fontId="19" fillId="0" borderId="2" xfId="0" applyNumberFormat="1" applyFont="1" applyFill="1" applyBorder="1" applyAlignment="1">
      <alignment horizontal="center" vertical="center" wrapText="1"/>
    </xf>
    <xf numFmtId="164" fontId="19" fillId="0" borderId="29" xfId="0" applyNumberFormat="1" applyFont="1" applyFill="1" applyBorder="1" applyAlignment="1">
      <alignment horizontal="center" vertical="center" wrapText="1"/>
    </xf>
    <xf numFmtId="1" fontId="18" fillId="0" borderId="8" xfId="0" applyNumberFormat="1" applyFont="1" applyFill="1" applyBorder="1" applyAlignment="1" applyProtection="1">
      <alignment horizontal="center" vertical="center" wrapText="1"/>
    </xf>
    <xf numFmtId="1" fontId="18" fillId="0" borderId="6" xfId="0" applyNumberFormat="1" applyFont="1" applyFill="1" applyBorder="1" applyAlignment="1" applyProtection="1">
      <alignment horizontal="center" vertical="center" wrapText="1"/>
    </xf>
    <xf numFmtId="1" fontId="13" fillId="0" borderId="8" xfId="0" applyNumberFormat="1" applyFont="1" applyFill="1" applyBorder="1" applyAlignment="1" applyProtection="1">
      <alignment horizontal="center" vertical="center" wrapText="1"/>
    </xf>
    <xf numFmtId="1" fontId="13" fillId="0" borderId="3" xfId="0" applyNumberFormat="1" applyFont="1" applyFill="1" applyBorder="1" applyAlignment="1" applyProtection="1">
      <alignment horizontal="center" vertical="center" wrapText="1"/>
    </xf>
    <xf numFmtId="164" fontId="19" fillId="0" borderId="8" xfId="0" applyNumberFormat="1"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164" fontId="19" fillId="0" borderId="3" xfId="0" applyNumberFormat="1" applyFont="1" applyFill="1" applyBorder="1" applyAlignment="1">
      <alignment horizontal="center" vertical="center" wrapText="1"/>
    </xf>
    <xf numFmtId="164" fontId="19" fillId="0" borderId="17" xfId="0" applyNumberFormat="1" applyFont="1" applyFill="1" applyBorder="1" applyAlignment="1">
      <alignment horizontal="center" vertical="center" wrapText="1"/>
    </xf>
    <xf numFmtId="1" fontId="21" fillId="0" borderId="8" xfId="0" applyNumberFormat="1" applyFont="1" applyFill="1" applyBorder="1" applyAlignment="1" applyProtection="1">
      <alignment horizontal="center" vertical="center" wrapText="1"/>
    </xf>
    <xf numFmtId="1" fontId="21" fillId="0" borderId="6" xfId="0" applyNumberFormat="1" applyFont="1" applyFill="1" applyBorder="1" applyAlignment="1" applyProtection="1">
      <alignment horizontal="center" vertical="center" wrapText="1"/>
    </xf>
    <xf numFmtId="164" fontId="13" fillId="0" borderId="2" xfId="0" applyNumberFormat="1" applyFont="1" applyFill="1" applyBorder="1" applyAlignment="1">
      <alignment horizontal="center" vertical="center" wrapText="1"/>
    </xf>
    <xf numFmtId="164" fontId="13" fillId="0" borderId="29" xfId="0" applyNumberFormat="1" applyFont="1" applyFill="1" applyBorder="1" applyAlignment="1">
      <alignment horizontal="center" vertical="center" wrapText="1"/>
    </xf>
    <xf numFmtId="1" fontId="19" fillId="0" borderId="8" xfId="0" applyNumberFormat="1" applyFont="1" applyFill="1" applyBorder="1" applyAlignment="1" applyProtection="1">
      <alignment horizontal="center" vertical="center" wrapText="1"/>
    </xf>
    <xf numFmtId="1" fontId="19" fillId="0" borderId="3" xfId="0" applyNumberFormat="1" applyFont="1" applyFill="1" applyBorder="1" applyAlignment="1" applyProtection="1">
      <alignment horizontal="center" vertical="center" wrapText="1"/>
    </xf>
    <xf numFmtId="1" fontId="3" fillId="0" borderId="21"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wrapText="1"/>
    </xf>
    <xf numFmtId="1" fontId="3" fillId="0" borderId="27"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wrapText="1"/>
    </xf>
    <xf numFmtId="1" fontId="13" fillId="0" borderId="6" xfId="0" applyNumberFormat="1" applyFont="1" applyFill="1" applyBorder="1" applyAlignment="1" applyProtection="1">
      <alignment horizontal="center" vertical="center" wrapText="1"/>
    </xf>
    <xf numFmtId="164" fontId="3" fillId="0" borderId="4" xfId="0" applyNumberFormat="1" applyFont="1" applyFill="1" applyBorder="1" applyAlignment="1" applyProtection="1">
      <alignment horizontal="center" vertical="center" wrapText="1"/>
    </xf>
    <xf numFmtId="164" fontId="3" fillId="0" borderId="20" xfId="0" applyNumberFormat="1" applyFont="1" applyFill="1" applyBorder="1" applyAlignment="1" applyProtection="1">
      <alignment horizontal="center" vertical="center" wrapText="1"/>
    </xf>
    <xf numFmtId="164" fontId="3" fillId="0" borderId="2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3" fillId="0" borderId="27" xfId="0" applyNumberFormat="1" applyFont="1" applyFill="1" applyBorder="1" applyAlignment="1">
      <alignment horizontal="center" vertical="center" wrapText="1"/>
    </xf>
    <xf numFmtId="164" fontId="3" fillId="0" borderId="37" xfId="0" applyNumberFormat="1" applyFont="1" applyFill="1" applyBorder="1" applyAlignment="1">
      <alignment horizontal="center" vertical="center" wrapText="1"/>
    </xf>
    <xf numFmtId="164" fontId="3" fillId="0" borderId="38"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0" fontId="12" fillId="0" borderId="4" xfId="1" applyNumberFormat="1" applyFont="1" applyBorder="1" applyAlignment="1" applyProtection="1">
      <alignment horizontal="center" vertical="center" wrapText="1"/>
    </xf>
    <xf numFmtId="0" fontId="12" fillId="0" borderId="20" xfId="1" applyNumberFormat="1" applyFont="1" applyBorder="1" applyAlignment="1" applyProtection="1">
      <alignment horizontal="center" vertical="center" wrapText="1"/>
    </xf>
    <xf numFmtId="49" fontId="12" fillId="0" borderId="21" xfId="2" applyNumberFormat="1" applyFont="1" applyBorder="1" applyAlignment="1" applyProtection="1">
      <alignment horizontal="center" vertical="center"/>
    </xf>
    <xf numFmtId="49" fontId="12" fillId="0" borderId="16" xfId="2" applyNumberFormat="1" applyFont="1" applyBorder="1" applyAlignment="1" applyProtection="1">
      <alignment horizontal="center" vertical="center"/>
    </xf>
    <xf numFmtId="0" fontId="3" fillId="0" borderId="33"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49" fontId="3" fillId="0" borderId="35" xfId="0" applyNumberFormat="1" applyFont="1" applyFill="1" applyBorder="1" applyAlignment="1" applyProtection="1">
      <alignment horizontal="center" vertical="center" wrapText="1"/>
    </xf>
    <xf numFmtId="49" fontId="3" fillId="0" borderId="36" xfId="0" applyNumberFormat="1" applyFont="1" applyFill="1" applyBorder="1" applyAlignment="1" applyProtection="1">
      <alignment horizontal="center" vertical="center" wrapText="1"/>
    </xf>
    <xf numFmtId="164" fontId="13" fillId="0" borderId="8"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wrapText="1"/>
    </xf>
    <xf numFmtId="1" fontId="19" fillId="0" borderId="6" xfId="0" applyNumberFormat="1" applyFont="1" applyFill="1" applyBorder="1" applyAlignment="1" applyProtection="1">
      <alignment horizontal="center" vertical="center" wrapText="1"/>
    </xf>
    <xf numFmtId="1" fontId="13" fillId="5" borderId="8" xfId="0" applyNumberFormat="1" applyFont="1" applyFill="1" applyBorder="1" applyAlignment="1" applyProtection="1">
      <alignment horizontal="center" vertical="center" wrapText="1"/>
    </xf>
    <xf numFmtId="1" fontId="13" fillId="5" borderId="6" xfId="0" applyNumberFormat="1" applyFont="1" applyFill="1" applyBorder="1" applyAlignment="1" applyProtection="1">
      <alignment horizontal="center" vertical="center" wrapText="1"/>
    </xf>
    <xf numFmtId="164" fontId="13" fillId="5" borderId="2" xfId="0" applyNumberFormat="1" applyFont="1" applyFill="1" applyBorder="1" applyAlignment="1">
      <alignment horizontal="center" vertical="center" wrapText="1"/>
    </xf>
    <xf numFmtId="164" fontId="13" fillId="5" borderId="29" xfId="0" applyNumberFormat="1" applyFont="1" applyFill="1" applyBorder="1" applyAlignment="1">
      <alignment horizontal="center" vertical="center" wrapText="1"/>
    </xf>
    <xf numFmtId="1" fontId="3" fillId="4" borderId="8" xfId="0" applyNumberFormat="1" applyFont="1" applyFill="1" applyBorder="1" applyAlignment="1" applyProtection="1">
      <alignment horizontal="center" vertical="center" wrapText="1"/>
    </xf>
    <xf numFmtId="1" fontId="3" fillId="4" borderId="6" xfId="0" applyNumberFormat="1" applyFont="1" applyFill="1" applyBorder="1" applyAlignment="1" applyProtection="1">
      <alignment horizontal="center" vertical="center" wrapText="1"/>
    </xf>
    <xf numFmtId="164" fontId="3" fillId="4" borderId="2" xfId="0" applyNumberFormat="1" applyFont="1" applyFill="1" applyBorder="1" applyAlignment="1">
      <alignment horizontal="center" vertical="center" wrapText="1"/>
    </xf>
    <xf numFmtId="164" fontId="3" fillId="4" borderId="29" xfId="0" applyNumberFormat="1" applyFont="1" applyFill="1" applyBorder="1" applyAlignment="1">
      <alignment horizontal="center" vertical="center" wrapText="1"/>
    </xf>
    <xf numFmtId="164" fontId="18" fillId="4" borderId="2" xfId="0" applyNumberFormat="1" applyFont="1" applyFill="1" applyBorder="1" applyAlignment="1">
      <alignment horizontal="center" vertical="center" wrapText="1"/>
    </xf>
    <xf numFmtId="164" fontId="18" fillId="4" borderId="29" xfId="0" applyNumberFormat="1" applyFont="1" applyFill="1" applyBorder="1" applyAlignment="1">
      <alignment horizontal="center" vertical="center" wrapText="1"/>
    </xf>
    <xf numFmtId="0" fontId="12" fillId="0" borderId="4" xfId="1" applyNumberFormat="1" applyFont="1" applyFill="1" applyBorder="1" applyAlignment="1" applyProtection="1">
      <alignment horizontal="center" vertical="center" wrapText="1"/>
    </xf>
    <xf numFmtId="0" fontId="12" fillId="0" borderId="20" xfId="1"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0" fontId="3" fillId="0" borderId="37"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164" fontId="19" fillId="0" borderId="4" xfId="0" applyNumberFormat="1" applyFont="1" applyFill="1" applyBorder="1" applyAlignment="1" applyProtection="1">
      <alignment horizontal="center" vertical="center" wrapText="1"/>
    </xf>
    <xf numFmtId="164" fontId="19" fillId="0" borderId="20" xfId="0" applyNumberFormat="1" applyFont="1" applyFill="1" applyBorder="1" applyAlignment="1" applyProtection="1">
      <alignment horizontal="center" vertical="center" wrapText="1"/>
    </xf>
    <xf numFmtId="164" fontId="19" fillId="0" borderId="2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9" fillId="0" borderId="5" xfId="0" applyNumberFormat="1" applyFont="1" applyFill="1" applyBorder="1" applyAlignment="1">
      <alignment horizontal="center" vertical="center" wrapText="1"/>
    </xf>
    <xf numFmtId="164" fontId="19" fillId="0" borderId="16"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164" fontId="19" fillId="0" borderId="27" xfId="0" applyNumberFormat="1" applyFont="1" applyFill="1" applyBorder="1" applyAlignment="1">
      <alignment horizontal="center" vertical="center" wrapText="1"/>
    </xf>
    <xf numFmtId="164" fontId="19" fillId="0" borderId="37" xfId="0" applyNumberFormat="1" applyFont="1" applyFill="1" applyBorder="1" applyAlignment="1">
      <alignment horizontal="center" vertical="center" wrapText="1"/>
    </xf>
    <xf numFmtId="164" fontId="19" fillId="0" borderId="38" xfId="0" applyNumberFormat="1" applyFont="1" applyFill="1" applyBorder="1" applyAlignment="1">
      <alignment horizontal="center" vertical="center" wrapText="1"/>
    </xf>
    <xf numFmtId="49" fontId="3" fillId="0" borderId="21" xfId="0" applyNumberFormat="1" applyFont="1" applyBorder="1" applyAlignment="1" applyProtection="1">
      <alignment horizontal="center" vertical="center" wrapText="1"/>
    </xf>
    <xf numFmtId="49" fontId="3" fillId="0" borderId="16" xfId="0" applyNumberFormat="1" applyFont="1" applyBorder="1" applyAlignment="1" applyProtection="1">
      <alignment horizontal="center" vertical="center" wrapText="1"/>
    </xf>
    <xf numFmtId="1" fontId="13" fillId="3" borderId="8" xfId="0" applyNumberFormat="1" applyFont="1" applyFill="1" applyBorder="1" applyAlignment="1" applyProtection="1">
      <alignment horizontal="center" vertical="center" wrapText="1"/>
    </xf>
    <xf numFmtId="1" fontId="13" fillId="3" borderId="6" xfId="0" applyNumberFormat="1" applyFont="1" applyFill="1" applyBorder="1" applyAlignment="1" applyProtection="1">
      <alignment horizontal="center" vertical="center" wrapText="1"/>
    </xf>
    <xf numFmtId="164" fontId="13" fillId="3" borderId="8" xfId="0" applyNumberFormat="1" applyFont="1" applyFill="1" applyBorder="1" applyAlignment="1">
      <alignment horizontal="center" vertical="center" wrapText="1"/>
    </xf>
    <xf numFmtId="164" fontId="13" fillId="3" borderId="6" xfId="0" applyNumberFormat="1" applyFont="1" applyFill="1" applyBorder="1" applyAlignment="1">
      <alignment horizontal="center" vertical="center" wrapText="1"/>
    </xf>
    <xf numFmtId="164" fontId="13" fillId="3" borderId="3" xfId="0" applyNumberFormat="1" applyFont="1" applyFill="1" applyBorder="1" applyAlignment="1">
      <alignment horizontal="center" vertical="center" wrapText="1"/>
    </xf>
    <xf numFmtId="164" fontId="13" fillId="3" borderId="17"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64" fontId="13" fillId="2" borderId="13" xfId="0" applyNumberFormat="1" applyFont="1" applyFill="1" applyBorder="1" applyAlignment="1">
      <alignment horizontal="center" vertical="center" wrapText="1"/>
    </xf>
    <xf numFmtId="164" fontId="13" fillId="2" borderId="30"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0" fontId="9" fillId="0" borderId="0" xfId="0" applyFont="1" applyAlignment="1">
      <alignment horizontal="left" vertical="center" wrapText="1"/>
    </xf>
    <xf numFmtId="0" fontId="3" fillId="0" borderId="4" xfId="0" applyNumberFormat="1" applyFont="1" applyFill="1" applyBorder="1" applyAlignment="1" applyProtection="1">
      <alignment horizontal="center" vertical="center" wrapText="1"/>
    </xf>
    <xf numFmtId="164" fontId="13" fillId="5" borderId="12" xfId="0" applyNumberFormat="1" applyFont="1" applyFill="1" applyBorder="1" applyAlignment="1">
      <alignment horizontal="center" vertical="center" wrapText="1"/>
    </xf>
    <xf numFmtId="164" fontId="13" fillId="5" borderId="28"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1" fontId="13" fillId="5" borderId="3" xfId="0" applyNumberFormat="1" applyFont="1" applyFill="1" applyBorder="1" applyAlignment="1" applyProtection="1">
      <alignment horizontal="center" vertical="center" wrapText="1"/>
    </xf>
    <xf numFmtId="0" fontId="13" fillId="0" borderId="0" xfId="0" applyFont="1" applyFill="1" applyBorder="1" applyAlignment="1">
      <alignment horizontal="right"/>
    </xf>
    <xf numFmtId="0" fontId="8"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3" fillId="0" borderId="0" xfId="0" applyNumberFormat="1" applyFont="1" applyFill="1" applyAlignment="1">
      <alignment horizontal="center" vertical="center" wrapText="1"/>
    </xf>
    <xf numFmtId="0" fontId="0" fillId="0" borderId="8" xfId="0" applyBorder="1"/>
    <xf numFmtId="0" fontId="0" fillId="0" borderId="3" xfId="0" applyBorder="1"/>
    <xf numFmtId="1" fontId="13" fillId="3" borderId="3" xfId="0" applyNumberFormat="1" applyFont="1" applyFill="1" applyBorder="1" applyAlignment="1" applyProtection="1">
      <alignment horizontal="center" vertical="center" wrapText="1"/>
    </xf>
    <xf numFmtId="0" fontId="3" fillId="0" borderId="0" xfId="0" applyFont="1" applyFill="1" applyAlignment="1">
      <alignment horizontal="center"/>
    </xf>
    <xf numFmtId="0" fontId="8" fillId="0" borderId="0" xfId="0" applyFont="1" applyFill="1" applyAlignment="1">
      <alignment horizontal="center" wrapText="1"/>
    </xf>
    <xf numFmtId="0" fontId="3" fillId="0" borderId="2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49" fontId="3" fillId="0" borderId="0" xfId="0" applyNumberFormat="1" applyFont="1" applyFill="1" applyAlignment="1">
      <alignment horizontal="center" vertical="top"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7" xfId="0" applyNumberFormat="1" applyFont="1" applyFill="1" applyBorder="1" applyAlignment="1">
      <alignment wrapText="1"/>
    </xf>
    <xf numFmtId="0" fontId="2" fillId="0" borderId="0" xfId="0" applyNumberFormat="1" applyFont="1" applyFill="1" applyAlignment="1">
      <alignment horizontal="center" vertical="center" wrapText="1"/>
    </xf>
    <xf numFmtId="0" fontId="2" fillId="0" borderId="0" xfId="0" applyFont="1" applyFill="1" applyAlignment="1">
      <alignment horizontal="right" wrapText="1"/>
    </xf>
    <xf numFmtId="0" fontId="2" fillId="0" borderId="22" xfId="0" applyFont="1" applyFill="1" applyBorder="1" applyAlignment="1">
      <alignment horizontal="right" wrapText="1"/>
    </xf>
    <xf numFmtId="49" fontId="2" fillId="0" borderId="0" xfId="0" applyNumberFormat="1" applyFont="1" applyFill="1" applyAlignment="1">
      <alignment horizontal="left" wrapText="1"/>
    </xf>
    <xf numFmtId="0" fontId="10" fillId="0" borderId="0" xfId="0" applyFont="1" applyFill="1" applyAlignment="1">
      <alignment horizontal="center" vertical="center" wrapText="1"/>
    </xf>
    <xf numFmtId="0" fontId="1" fillId="0" borderId="0" xfId="0" applyFont="1" applyFill="1" applyAlignment="1">
      <alignment horizontal="center" vertical="center"/>
    </xf>
    <xf numFmtId="49" fontId="2" fillId="0" borderId="26" xfId="0" applyNumberFormat="1" applyFont="1" applyFill="1" applyBorder="1" applyAlignment="1">
      <alignment horizontal="center"/>
    </xf>
    <xf numFmtId="49" fontId="2" fillId="0" borderId="18"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7" xfId="0" applyNumberFormat="1" applyFont="1" applyFill="1" applyBorder="1" applyAlignment="1">
      <alignment horizontal="center"/>
    </xf>
    <xf numFmtId="0" fontId="2" fillId="0" borderId="0" xfId="0" applyFont="1" applyFill="1" applyBorder="1" applyAlignment="1">
      <alignment horizontal="right" wrapText="1"/>
    </xf>
    <xf numFmtId="0" fontId="0" fillId="0" borderId="2" xfId="0" applyBorder="1"/>
    <xf numFmtId="0" fontId="3" fillId="0" borderId="8"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49" fontId="2" fillId="0" borderId="0" xfId="0" applyNumberFormat="1" applyFont="1" applyFill="1" applyAlignment="1">
      <alignment horizontal="left"/>
    </xf>
    <xf numFmtId="0" fontId="3"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164" fontId="13" fillId="3" borderId="2" xfId="0" applyNumberFormat="1" applyFont="1" applyFill="1" applyBorder="1" applyAlignment="1">
      <alignment horizontal="center" vertical="center" wrapText="1"/>
    </xf>
    <xf numFmtId="164" fontId="13" fillId="3" borderId="29" xfId="0" applyNumberFormat="1" applyFont="1" applyFill="1" applyBorder="1" applyAlignment="1">
      <alignment horizontal="center" vertical="center" wrapText="1"/>
    </xf>
    <xf numFmtId="0" fontId="3" fillId="0" borderId="2" xfId="0" applyFont="1" applyFill="1" applyBorder="1" applyAlignment="1">
      <alignment horizontal="justify" wrapText="1"/>
    </xf>
    <xf numFmtId="0" fontId="3" fillId="0" borderId="4" xfId="0" applyFont="1" applyBorder="1" applyAlignment="1">
      <alignment horizontal="center"/>
    </xf>
    <xf numFmtId="0" fontId="3" fillId="6" borderId="8" xfId="0" applyFont="1" applyFill="1" applyBorder="1" applyAlignment="1">
      <alignment horizontal="left" vertical="center" wrapText="1"/>
    </xf>
    <xf numFmtId="49" fontId="9" fillId="6" borderId="2" xfId="0" applyNumberFormat="1" applyFont="1" applyFill="1" applyBorder="1" applyAlignment="1">
      <alignment horizontal="center" vertical="center" wrapText="1"/>
    </xf>
    <xf numFmtId="0" fontId="3" fillId="0" borderId="2" xfId="0" applyFont="1" applyFill="1" applyBorder="1" applyAlignment="1">
      <alignment horizontal="center"/>
    </xf>
    <xf numFmtId="0" fontId="3" fillId="6" borderId="2"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xl34" xfId="1"/>
    <cellStyle name="xl52" xfId="2"/>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243"/>
  <sheetViews>
    <sheetView tabSelected="1" topLeftCell="A2" zoomScale="70" zoomScaleNormal="70" zoomScaleSheetLayoutView="70" workbookViewId="0">
      <selection activeCell="D13" sqref="D13"/>
    </sheetView>
  </sheetViews>
  <sheetFormatPr defaultRowHeight="15.75" x14ac:dyDescent="0.25"/>
  <cols>
    <col min="1" max="1" width="5.140625" customWidth="1"/>
    <col min="2" max="2" width="7.5703125" customWidth="1"/>
    <col min="3" max="3" width="69.5703125" style="52" customWidth="1"/>
    <col min="4" max="4" width="36.85546875" style="96" customWidth="1"/>
    <col min="5" max="5" width="69.85546875" style="62" customWidth="1"/>
    <col min="6" max="6" width="56.28515625" style="97" customWidth="1"/>
    <col min="7" max="7" width="10.28515625" style="6" customWidth="1"/>
    <col min="8" max="8" width="21.5703125" style="6" hidden="1" customWidth="1"/>
    <col min="9" max="9" width="22.140625" style="6" hidden="1" customWidth="1"/>
    <col min="10" max="10" width="22.28515625" style="6" hidden="1" customWidth="1"/>
    <col min="11" max="11" width="25.7109375" customWidth="1"/>
    <col min="12" max="12" width="4.7109375" customWidth="1"/>
    <col min="13" max="13" width="7.42578125" customWidth="1"/>
    <col min="14" max="14" width="13.140625" customWidth="1"/>
    <col min="15" max="15" width="9.28515625" customWidth="1"/>
    <col min="16" max="16" width="19.85546875" customWidth="1"/>
    <col min="17" max="17" width="0.140625" customWidth="1"/>
  </cols>
  <sheetData>
    <row r="1" spans="1:227" ht="15" customHeight="1" x14ac:dyDescent="0.25">
      <c r="A1" s="14"/>
      <c r="B1" s="14"/>
      <c r="C1" s="47"/>
      <c r="D1" s="14"/>
      <c r="E1" s="14"/>
      <c r="F1" s="54"/>
      <c r="G1" s="15"/>
      <c r="H1" s="15"/>
      <c r="I1" s="15"/>
      <c r="J1" s="15"/>
      <c r="L1" s="315" t="s">
        <v>28</v>
      </c>
      <c r="M1" s="315"/>
      <c r="N1" s="315"/>
      <c r="O1" s="315"/>
      <c r="P1" s="315"/>
    </row>
    <row r="2" spans="1:227" ht="15" customHeight="1" x14ac:dyDescent="0.25">
      <c r="A2" s="14"/>
      <c r="B2" s="14"/>
      <c r="C2" s="47"/>
      <c r="D2" s="14"/>
      <c r="E2" s="14"/>
      <c r="F2" s="54"/>
      <c r="G2" s="15"/>
      <c r="H2" s="15"/>
      <c r="I2" s="15"/>
      <c r="J2" s="15"/>
      <c r="L2" s="315"/>
      <c r="M2" s="315"/>
      <c r="N2" s="315"/>
      <c r="O2" s="315"/>
      <c r="P2" s="315"/>
    </row>
    <row r="3" spans="1:227" ht="15" customHeight="1" x14ac:dyDescent="0.25">
      <c r="A3" s="14"/>
      <c r="B3" s="14"/>
      <c r="C3" s="47"/>
      <c r="D3" s="14"/>
      <c r="E3" s="14"/>
      <c r="F3" s="54"/>
      <c r="G3" s="15"/>
      <c r="H3" s="15"/>
      <c r="I3" s="15"/>
      <c r="J3" s="15"/>
      <c r="L3" s="315"/>
      <c r="M3" s="315"/>
      <c r="N3" s="315"/>
      <c r="O3" s="315"/>
      <c r="P3" s="315"/>
    </row>
    <row r="4" spans="1:227" ht="15" customHeight="1" x14ac:dyDescent="0.25">
      <c r="A4" s="14"/>
      <c r="B4" s="14"/>
      <c r="C4" s="47"/>
      <c r="D4" s="14"/>
      <c r="E4" s="14"/>
      <c r="F4" s="54"/>
      <c r="G4" s="15"/>
      <c r="H4" s="15"/>
      <c r="I4" s="15"/>
      <c r="J4" s="15"/>
      <c r="L4" s="315"/>
      <c r="M4" s="315"/>
      <c r="N4" s="315"/>
      <c r="O4" s="315"/>
      <c r="P4" s="315"/>
    </row>
    <row r="5" spans="1:227" ht="24" customHeight="1" x14ac:dyDescent="0.25">
      <c r="A5" s="32"/>
      <c r="B5" s="33"/>
      <c r="C5" s="48"/>
      <c r="D5" s="33"/>
      <c r="E5" s="324" t="s">
        <v>314</v>
      </c>
      <c r="F5" s="324"/>
      <c r="G5" s="324"/>
      <c r="H5" s="324"/>
      <c r="I5" s="324"/>
      <c r="J5" s="324"/>
      <c r="K5" s="33"/>
      <c r="L5" s="33"/>
      <c r="M5" s="33"/>
      <c r="N5" s="33"/>
      <c r="O5" s="33"/>
      <c r="P5" s="33"/>
    </row>
    <row r="6" spans="1:227" s="2" customFormat="1" ht="20.25" x14ac:dyDescent="0.25">
      <c r="A6" s="31"/>
      <c r="B6" s="31"/>
      <c r="C6" s="49"/>
      <c r="D6" s="31"/>
      <c r="E6" s="323"/>
      <c r="F6" s="323"/>
      <c r="G6" s="323"/>
      <c r="H6" s="323"/>
      <c r="I6" s="323"/>
      <c r="J6" s="323"/>
      <c r="K6" s="31"/>
      <c r="L6" s="31"/>
      <c r="M6" s="31"/>
      <c r="N6" s="31"/>
      <c r="O6" s="31"/>
      <c r="P6" s="3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row>
    <row r="7" spans="1:227" s="3" customFormat="1" ht="19.5" customHeight="1" thickBot="1" x14ac:dyDescent="0.35">
      <c r="C7" s="50"/>
      <c r="D7" s="16"/>
      <c r="E7" s="323"/>
      <c r="F7" s="323"/>
      <c r="G7" s="323"/>
      <c r="H7" s="323"/>
      <c r="I7" s="323"/>
      <c r="J7" s="323"/>
      <c r="K7" s="16"/>
      <c r="M7" s="19"/>
      <c r="N7" s="20"/>
      <c r="O7" s="316" t="s">
        <v>0</v>
      </c>
      <c r="P7" s="317"/>
    </row>
    <row r="8" spans="1:227" s="3" customFormat="1" ht="26.25" customHeight="1" x14ac:dyDescent="0.3">
      <c r="C8" s="50"/>
      <c r="D8" s="16"/>
      <c r="E8" s="16"/>
      <c r="F8" s="55"/>
      <c r="K8" s="8"/>
      <c r="N8" s="21" t="s">
        <v>7</v>
      </c>
      <c r="O8" s="327"/>
      <c r="P8" s="328"/>
    </row>
    <row r="9" spans="1:227" s="3" customFormat="1" ht="18.75" customHeight="1" x14ac:dyDescent="0.3">
      <c r="A9" s="319"/>
      <c r="B9" s="319"/>
      <c r="C9" s="319"/>
      <c r="D9" s="319"/>
      <c r="E9" s="319"/>
      <c r="F9" s="319"/>
      <c r="G9" s="319"/>
      <c r="H9" s="319"/>
      <c r="I9" s="319"/>
      <c r="J9" s="319"/>
      <c r="K9" s="319"/>
      <c r="L9" s="319"/>
      <c r="M9" s="320" t="s">
        <v>1</v>
      </c>
      <c r="N9" s="321"/>
      <c r="O9" s="329" t="s">
        <v>318</v>
      </c>
      <c r="P9" s="330"/>
    </row>
    <row r="10" spans="1:227" s="3" customFormat="1" ht="24.75" customHeight="1" x14ac:dyDescent="0.3">
      <c r="A10" s="322" t="s">
        <v>29</v>
      </c>
      <c r="B10" s="322"/>
      <c r="C10" s="322"/>
      <c r="D10" s="318" t="s">
        <v>317</v>
      </c>
      <c r="E10" s="318"/>
      <c r="F10" s="318"/>
      <c r="G10" s="318"/>
      <c r="H10" s="318"/>
      <c r="I10" s="318"/>
      <c r="J10" s="318"/>
      <c r="K10" s="318"/>
      <c r="L10" s="318"/>
      <c r="N10" s="22" t="s">
        <v>2</v>
      </c>
      <c r="O10" s="329"/>
      <c r="P10" s="330"/>
    </row>
    <row r="11" spans="1:227" s="3" customFormat="1" ht="18.75" x14ac:dyDescent="0.3">
      <c r="A11" s="335" t="s">
        <v>14</v>
      </c>
      <c r="B11" s="335"/>
      <c r="C11" s="335"/>
      <c r="D11" s="318" t="s">
        <v>412</v>
      </c>
      <c r="E11" s="318"/>
      <c r="F11" s="318"/>
      <c r="G11" s="318"/>
      <c r="H11" s="318"/>
      <c r="I11" s="318"/>
      <c r="J11" s="318"/>
      <c r="K11" s="318"/>
      <c r="L11" s="318"/>
      <c r="N11" s="22" t="s">
        <v>10</v>
      </c>
      <c r="O11" s="329" t="s">
        <v>23</v>
      </c>
      <c r="P11" s="330"/>
    </row>
    <row r="12" spans="1:227" s="3" customFormat="1" ht="21" customHeight="1" thickBot="1" x14ac:dyDescent="0.35">
      <c r="A12" s="24" t="s">
        <v>17</v>
      </c>
      <c r="B12" s="23"/>
      <c r="C12" s="51"/>
      <c r="D12" s="18"/>
      <c r="E12" s="18"/>
      <c r="F12" s="55"/>
      <c r="K12" s="17"/>
      <c r="M12" s="331" t="s">
        <v>3</v>
      </c>
      <c r="N12" s="321"/>
      <c r="O12" s="325" t="s">
        <v>21</v>
      </c>
      <c r="P12" s="326"/>
    </row>
    <row r="13" spans="1:227" s="2" customFormat="1" ht="20.25" x14ac:dyDescent="0.25">
      <c r="A13" s="14"/>
      <c r="B13" s="14"/>
      <c r="C13" s="47"/>
      <c r="D13" s="5"/>
      <c r="E13" s="5"/>
      <c r="F13" s="7"/>
      <c r="G13" s="7"/>
      <c r="H13" s="7"/>
      <c r="I13" s="7"/>
      <c r="J13" s="7"/>
      <c r="K13" s="4"/>
      <c r="P13" s="2" t="s">
        <v>313</v>
      </c>
    </row>
    <row r="14" spans="1:227" s="2" customFormat="1" ht="17.25" customHeight="1" x14ac:dyDescent="0.25">
      <c r="A14" s="333" t="s">
        <v>26</v>
      </c>
      <c r="B14" s="334"/>
      <c r="C14" s="298" t="s">
        <v>11</v>
      </c>
      <c r="D14" s="342" t="s">
        <v>18</v>
      </c>
      <c r="E14" s="342"/>
      <c r="F14" s="336" t="s">
        <v>12</v>
      </c>
      <c r="G14" s="342" t="s">
        <v>27</v>
      </c>
      <c r="H14" s="336" t="s">
        <v>160</v>
      </c>
      <c r="I14" s="336" t="s">
        <v>161</v>
      </c>
      <c r="J14" s="336" t="s">
        <v>162</v>
      </c>
      <c r="K14" s="312" t="s">
        <v>13</v>
      </c>
      <c r="L14" s="313"/>
      <c r="M14" s="313"/>
      <c r="N14" s="313"/>
      <c r="O14" s="313"/>
      <c r="P14" s="314"/>
    </row>
    <row r="15" spans="1:227" s="2" customFormat="1" ht="48.6" customHeight="1" x14ac:dyDescent="0.25">
      <c r="A15" s="333"/>
      <c r="B15" s="334"/>
      <c r="C15" s="343"/>
      <c r="D15" s="342"/>
      <c r="E15" s="342"/>
      <c r="F15" s="337"/>
      <c r="G15" s="342"/>
      <c r="H15" s="337"/>
      <c r="I15" s="337"/>
      <c r="J15" s="337"/>
      <c r="K15" s="339"/>
      <c r="L15" s="340"/>
      <c r="M15" s="340"/>
      <c r="N15" s="340"/>
      <c r="O15" s="340"/>
      <c r="P15" s="341"/>
      <c r="Q15" s="1"/>
    </row>
    <row r="16" spans="1:227" s="2" customFormat="1" ht="36" customHeight="1" x14ac:dyDescent="0.25">
      <c r="A16" s="333"/>
      <c r="B16" s="334"/>
      <c r="C16" s="343"/>
      <c r="D16" s="298" t="s">
        <v>15</v>
      </c>
      <c r="E16" s="298" t="s">
        <v>16</v>
      </c>
      <c r="F16" s="337"/>
      <c r="G16" s="342"/>
      <c r="H16" s="337"/>
      <c r="I16" s="337"/>
      <c r="J16" s="337"/>
      <c r="K16" s="301" t="s">
        <v>4</v>
      </c>
      <c r="L16" s="301" t="s">
        <v>5</v>
      </c>
      <c r="M16" s="332"/>
      <c r="N16" s="332"/>
      <c r="O16" s="301" t="s">
        <v>6</v>
      </c>
      <c r="P16" s="301"/>
      <c r="Q16" s="1"/>
    </row>
    <row r="17" spans="1:17" s="2" customFormat="1" ht="25.9" customHeight="1" x14ac:dyDescent="0.25">
      <c r="A17" s="333"/>
      <c r="B17" s="334"/>
      <c r="C17" s="343"/>
      <c r="D17" s="343"/>
      <c r="E17" s="343"/>
      <c r="F17" s="337"/>
      <c r="G17" s="342"/>
      <c r="H17" s="337"/>
      <c r="I17" s="337"/>
      <c r="J17" s="337"/>
      <c r="K17" s="301"/>
      <c r="L17" s="332"/>
      <c r="M17" s="332"/>
      <c r="N17" s="332"/>
      <c r="O17" s="301"/>
      <c r="P17" s="301"/>
      <c r="Q17" s="1"/>
    </row>
    <row r="18" spans="1:17" s="2" customFormat="1" ht="15.75" customHeight="1" x14ac:dyDescent="0.25">
      <c r="A18" s="333"/>
      <c r="B18" s="334"/>
      <c r="C18" s="344"/>
      <c r="D18" s="344"/>
      <c r="E18" s="344"/>
      <c r="F18" s="338"/>
      <c r="G18" s="342"/>
      <c r="H18" s="338"/>
      <c r="I18" s="338"/>
      <c r="J18" s="338"/>
      <c r="K18" s="301"/>
      <c r="L18" s="332"/>
      <c r="M18" s="332"/>
      <c r="N18" s="332"/>
      <c r="O18" s="301"/>
      <c r="P18" s="301"/>
      <c r="Q18" s="1"/>
    </row>
    <row r="19" spans="1:17" s="2" customFormat="1" ht="18.75" customHeight="1" thickBot="1" x14ac:dyDescent="0.3">
      <c r="A19" s="301">
        <v>1</v>
      </c>
      <c r="B19" s="301"/>
      <c r="C19" s="89">
        <v>2</v>
      </c>
      <c r="D19" s="92">
        <v>3</v>
      </c>
      <c r="E19" s="92">
        <v>4</v>
      </c>
      <c r="F19" s="89">
        <v>5</v>
      </c>
      <c r="G19" s="10">
        <v>6</v>
      </c>
      <c r="H19" s="25">
        <v>7</v>
      </c>
      <c r="I19" s="25">
        <v>8</v>
      </c>
      <c r="J19" s="25">
        <v>9</v>
      </c>
      <c r="K19" s="10">
        <v>10</v>
      </c>
      <c r="L19" s="312">
        <v>11</v>
      </c>
      <c r="M19" s="313"/>
      <c r="N19" s="314"/>
      <c r="O19" s="298">
        <v>12</v>
      </c>
      <c r="P19" s="298"/>
      <c r="Q19" s="1"/>
    </row>
    <row r="20" spans="1:17" s="39" customFormat="1" ht="23.25" customHeight="1" x14ac:dyDescent="0.25">
      <c r="A20" s="256"/>
      <c r="B20" s="302"/>
      <c r="C20" s="115" t="s">
        <v>30</v>
      </c>
      <c r="D20" s="116"/>
      <c r="E20" s="116"/>
      <c r="F20" s="112"/>
      <c r="G20" s="117"/>
      <c r="H20" s="118" t="e">
        <f>H21+H80</f>
        <v>#REF!</v>
      </c>
      <c r="I20" s="118" t="e">
        <f>I21+I80</f>
        <v>#REF!</v>
      </c>
      <c r="J20" s="118" t="e">
        <f>J21+J80</f>
        <v>#REF!</v>
      </c>
      <c r="K20" s="118">
        <f>K21+K80</f>
        <v>192472.6</v>
      </c>
      <c r="L20" s="299">
        <f>L21+L80</f>
        <v>208108.59999999998</v>
      </c>
      <c r="M20" s="299"/>
      <c r="N20" s="299"/>
      <c r="O20" s="299">
        <f>O21+O80</f>
        <v>223325.7</v>
      </c>
      <c r="P20" s="300"/>
    </row>
    <row r="21" spans="1:17" s="39" customFormat="1" ht="23.25" customHeight="1" x14ac:dyDescent="0.25">
      <c r="A21" s="286"/>
      <c r="B21" s="309"/>
      <c r="C21" s="107" t="s">
        <v>31</v>
      </c>
      <c r="D21" s="108"/>
      <c r="E21" s="108"/>
      <c r="F21" s="56"/>
      <c r="G21" s="44"/>
      <c r="H21" s="109" t="e">
        <f>H22+H32+H50+H76+#REF!</f>
        <v>#REF!</v>
      </c>
      <c r="I21" s="143" t="e">
        <f>I22+I32+I50+I76+#REF!</f>
        <v>#REF!</v>
      </c>
      <c r="J21" s="143" t="e">
        <f>J22+J32+J50+J76+#REF!</f>
        <v>#REF!</v>
      </c>
      <c r="K21" s="143">
        <f>K22+K32+K50+K76+K67</f>
        <v>177169</v>
      </c>
      <c r="L21" s="345">
        <f>L22+L32+L50+L76+L67</f>
        <v>194044.99999999997</v>
      </c>
      <c r="M21" s="345"/>
      <c r="N21" s="345"/>
      <c r="O21" s="345">
        <f>O22+O32+O50+O76+O67</f>
        <v>209262.1</v>
      </c>
      <c r="P21" s="346"/>
    </row>
    <row r="22" spans="1:17" s="39" customFormat="1" ht="23.25" customHeight="1" x14ac:dyDescent="0.25">
      <c r="A22" s="212"/>
      <c r="B22" s="213"/>
      <c r="C22" s="37" t="s">
        <v>32</v>
      </c>
      <c r="D22" s="38"/>
      <c r="E22" s="38"/>
      <c r="F22" s="57"/>
      <c r="G22" s="40"/>
      <c r="H22" s="43">
        <f>H23</f>
        <v>0</v>
      </c>
      <c r="I22" s="43">
        <f t="shared" ref="I22:K22" si="0">I23</f>
        <v>0</v>
      </c>
      <c r="J22" s="43">
        <f t="shared" si="0"/>
        <v>0</v>
      </c>
      <c r="K22" s="43">
        <f t="shared" si="0"/>
        <v>133019.29999999999</v>
      </c>
      <c r="L22" s="220">
        <f>L23</f>
        <v>147871.59999999998</v>
      </c>
      <c r="M22" s="220"/>
      <c r="N22" s="220"/>
      <c r="O22" s="220">
        <f>O23</f>
        <v>162723.9</v>
      </c>
      <c r="P22" s="221"/>
    </row>
    <row r="23" spans="1:17" s="39" customFormat="1" ht="23.25" customHeight="1" x14ac:dyDescent="0.25">
      <c r="A23" s="212"/>
      <c r="B23" s="213"/>
      <c r="C23" s="63" t="s">
        <v>33</v>
      </c>
      <c r="D23" s="42"/>
      <c r="E23" s="42"/>
      <c r="F23" s="57"/>
      <c r="G23" s="40"/>
      <c r="H23" s="43">
        <f>H24+H26+H28+H30</f>
        <v>0</v>
      </c>
      <c r="I23" s="43">
        <f t="shared" ref="I23:K23" si="1">I24+I26+I28+I30</f>
        <v>0</v>
      </c>
      <c r="J23" s="43">
        <f t="shared" si="1"/>
        <v>0</v>
      </c>
      <c r="K23" s="43">
        <f t="shared" si="1"/>
        <v>133019.29999999999</v>
      </c>
      <c r="L23" s="220">
        <f>L24+L26+L28+L30</f>
        <v>147871.59999999998</v>
      </c>
      <c r="M23" s="220"/>
      <c r="N23" s="220"/>
      <c r="O23" s="220">
        <f>O24+O26+O28+O30</f>
        <v>162723.9</v>
      </c>
      <c r="P23" s="221"/>
    </row>
    <row r="24" spans="1:17" s="28" customFormat="1" ht="83.25" customHeight="1" x14ac:dyDescent="0.25">
      <c r="A24" s="202"/>
      <c r="B24" s="203"/>
      <c r="C24" s="64"/>
      <c r="D24" s="65" t="s">
        <v>65</v>
      </c>
      <c r="E24" s="66" t="s">
        <v>205</v>
      </c>
      <c r="F24" s="58"/>
      <c r="G24" s="36"/>
      <c r="H24" s="35">
        <f>H25</f>
        <v>0</v>
      </c>
      <c r="I24" s="35">
        <f t="shared" ref="I24:K24" si="2">I25</f>
        <v>0</v>
      </c>
      <c r="J24" s="35">
        <f t="shared" si="2"/>
        <v>0</v>
      </c>
      <c r="K24" s="35">
        <f t="shared" si="2"/>
        <v>131961.29999999999</v>
      </c>
      <c r="L24" s="204">
        <f>L25</f>
        <v>146791.1</v>
      </c>
      <c r="M24" s="204"/>
      <c r="N24" s="204"/>
      <c r="O24" s="204">
        <f>O25</f>
        <v>161630.39999999999</v>
      </c>
      <c r="P24" s="205"/>
    </row>
    <row r="25" spans="1:17" s="28" customFormat="1" ht="105" customHeight="1" x14ac:dyDescent="0.25">
      <c r="A25" s="202"/>
      <c r="B25" s="203"/>
      <c r="C25" s="61" t="s">
        <v>82</v>
      </c>
      <c r="D25" s="67" t="s">
        <v>75</v>
      </c>
      <c r="E25" s="67" t="s">
        <v>66</v>
      </c>
      <c r="F25" s="58" t="s">
        <v>63</v>
      </c>
      <c r="G25" s="36"/>
      <c r="H25" s="121"/>
      <c r="I25" s="121"/>
      <c r="J25" s="121"/>
      <c r="K25" s="93">
        <v>131961.29999999999</v>
      </c>
      <c r="L25" s="214">
        <v>146791.1</v>
      </c>
      <c r="M25" s="215"/>
      <c r="N25" s="216"/>
      <c r="O25" s="214">
        <v>161630.39999999999</v>
      </c>
      <c r="P25" s="217"/>
    </row>
    <row r="26" spans="1:17" s="28" customFormat="1" ht="118.5" customHeight="1" x14ac:dyDescent="0.25">
      <c r="A26" s="202"/>
      <c r="B26" s="203"/>
      <c r="C26" s="64"/>
      <c r="D26" s="67" t="s">
        <v>68</v>
      </c>
      <c r="E26" s="68" t="s">
        <v>204</v>
      </c>
      <c r="F26" s="58"/>
      <c r="G26" s="36"/>
      <c r="H26" s="119">
        <f>H27</f>
        <v>0</v>
      </c>
      <c r="I26" s="119">
        <f>I27</f>
        <v>0</v>
      </c>
      <c r="J26" s="131">
        <f>J27</f>
        <v>0</v>
      </c>
      <c r="K26" s="59">
        <f>K27</f>
        <v>584.29999999999995</v>
      </c>
      <c r="L26" s="204">
        <f>L27</f>
        <v>596.79999999999995</v>
      </c>
      <c r="M26" s="204"/>
      <c r="N26" s="204"/>
      <c r="O26" s="204">
        <f>O27</f>
        <v>603.9</v>
      </c>
      <c r="P26" s="205"/>
    </row>
    <row r="27" spans="1:17" s="28" customFormat="1" ht="154.5" customHeight="1" x14ac:dyDescent="0.25">
      <c r="A27" s="202"/>
      <c r="B27" s="203"/>
      <c r="C27" s="64" t="s">
        <v>83</v>
      </c>
      <c r="D27" s="67" t="s">
        <v>76</v>
      </c>
      <c r="E27" s="67" t="s">
        <v>66</v>
      </c>
      <c r="F27" s="58" t="s">
        <v>63</v>
      </c>
      <c r="G27" s="36"/>
      <c r="H27" s="120"/>
      <c r="I27" s="120"/>
      <c r="J27" s="134"/>
      <c r="K27" s="93">
        <v>584.29999999999995</v>
      </c>
      <c r="L27" s="208">
        <v>596.79999999999995</v>
      </c>
      <c r="M27" s="208"/>
      <c r="N27" s="208"/>
      <c r="O27" s="208">
        <v>603.9</v>
      </c>
      <c r="P27" s="209"/>
    </row>
    <row r="28" spans="1:17" s="28" customFormat="1" ht="57.75" customHeight="1" x14ac:dyDescent="0.25">
      <c r="A28" s="202"/>
      <c r="B28" s="203"/>
      <c r="C28" s="64"/>
      <c r="D28" s="65" t="s">
        <v>67</v>
      </c>
      <c r="E28" s="68" t="s">
        <v>203</v>
      </c>
      <c r="F28" s="58"/>
      <c r="G28" s="36"/>
      <c r="H28" s="35">
        <f>H29</f>
        <v>0</v>
      </c>
      <c r="I28" s="35">
        <f>I29</f>
        <v>0</v>
      </c>
      <c r="J28" s="35">
        <f>J29</f>
        <v>0</v>
      </c>
      <c r="K28" s="59">
        <f>K29</f>
        <v>461.6</v>
      </c>
      <c r="L28" s="204">
        <f>L29</f>
        <v>471.4</v>
      </c>
      <c r="M28" s="204"/>
      <c r="N28" s="204"/>
      <c r="O28" s="204">
        <f>O29</f>
        <v>477.1</v>
      </c>
      <c r="P28" s="205"/>
    </row>
    <row r="29" spans="1:17" s="28" customFormat="1" ht="84.75" customHeight="1" x14ac:dyDescent="0.25">
      <c r="A29" s="202"/>
      <c r="B29" s="203"/>
      <c r="C29" s="64" t="s">
        <v>84</v>
      </c>
      <c r="D29" s="65" t="s">
        <v>77</v>
      </c>
      <c r="E29" s="65" t="s">
        <v>66</v>
      </c>
      <c r="F29" s="58" t="s">
        <v>63</v>
      </c>
      <c r="G29" s="36"/>
      <c r="H29" s="121"/>
      <c r="I29" s="121"/>
      <c r="J29" s="121"/>
      <c r="K29" s="93">
        <v>461.6</v>
      </c>
      <c r="L29" s="208">
        <v>471.4</v>
      </c>
      <c r="M29" s="208"/>
      <c r="N29" s="208"/>
      <c r="O29" s="208">
        <v>477.1</v>
      </c>
      <c r="P29" s="209"/>
    </row>
    <row r="30" spans="1:17" s="28" customFormat="1" ht="70.5" customHeight="1" x14ac:dyDescent="0.25">
      <c r="A30" s="202"/>
      <c r="B30" s="203"/>
      <c r="C30" s="64"/>
      <c r="D30" s="65" t="s">
        <v>321</v>
      </c>
      <c r="E30" s="68" t="s">
        <v>320</v>
      </c>
      <c r="F30" s="58"/>
      <c r="G30" s="36"/>
      <c r="H30" s="35">
        <f>H31</f>
        <v>0</v>
      </c>
      <c r="I30" s="35">
        <f>I31</f>
        <v>0</v>
      </c>
      <c r="J30" s="35">
        <f>J31</f>
        <v>0</v>
      </c>
      <c r="K30" s="141">
        <f>K31</f>
        <v>12.1</v>
      </c>
      <c r="L30" s="204">
        <f>L31</f>
        <v>12.3</v>
      </c>
      <c r="M30" s="204"/>
      <c r="N30" s="204"/>
      <c r="O30" s="204">
        <f>O31</f>
        <v>12.5</v>
      </c>
      <c r="P30" s="205"/>
    </row>
    <row r="31" spans="1:17" s="28" customFormat="1" ht="84.75" customHeight="1" x14ac:dyDescent="0.25">
      <c r="A31" s="202"/>
      <c r="B31" s="203"/>
      <c r="C31" s="64" t="s">
        <v>319</v>
      </c>
      <c r="D31" s="65" t="s">
        <v>322</v>
      </c>
      <c r="E31" s="65" t="s">
        <v>66</v>
      </c>
      <c r="F31" s="58" t="s">
        <v>63</v>
      </c>
      <c r="G31" s="36"/>
      <c r="H31" s="121"/>
      <c r="I31" s="121"/>
      <c r="J31" s="121"/>
      <c r="K31" s="142">
        <v>12.1</v>
      </c>
      <c r="L31" s="208">
        <v>12.3</v>
      </c>
      <c r="M31" s="208"/>
      <c r="N31" s="208"/>
      <c r="O31" s="208">
        <v>12.5</v>
      </c>
      <c r="P31" s="209"/>
    </row>
    <row r="32" spans="1:17" s="39" customFormat="1" ht="47.25" x14ac:dyDescent="0.25">
      <c r="A32" s="212"/>
      <c r="B32" s="229"/>
      <c r="C32" s="69" t="s">
        <v>34</v>
      </c>
      <c r="D32" s="70"/>
      <c r="E32" s="70"/>
      <c r="F32" s="57"/>
      <c r="G32" s="40"/>
      <c r="H32" s="43">
        <f>H33</f>
        <v>0</v>
      </c>
      <c r="I32" s="43">
        <f t="shared" ref="I32:K32" si="3">I33</f>
        <v>0</v>
      </c>
      <c r="J32" s="43">
        <f t="shared" si="3"/>
        <v>0</v>
      </c>
      <c r="K32" s="43">
        <f t="shared" si="3"/>
        <v>7763.6999999999989</v>
      </c>
      <c r="L32" s="220">
        <f>L33</f>
        <v>8009.4</v>
      </c>
      <c r="M32" s="220"/>
      <c r="N32" s="220"/>
      <c r="O32" s="220">
        <f>O33</f>
        <v>8417.1999999999989</v>
      </c>
      <c r="P32" s="221"/>
    </row>
    <row r="33" spans="1:16" s="39" customFormat="1" ht="31.5" x14ac:dyDescent="0.25">
      <c r="A33" s="212"/>
      <c r="B33" s="229"/>
      <c r="C33" s="69" t="s">
        <v>35</v>
      </c>
      <c r="D33" s="70"/>
      <c r="E33" s="70"/>
      <c r="F33" s="57"/>
      <c r="G33" s="40"/>
      <c r="H33" s="43">
        <f>H34+H36+H38+H40+H42+H44+H46+H48</f>
        <v>0</v>
      </c>
      <c r="I33" s="43">
        <f t="shared" ref="I33:K33" si="4">I34+I36+I38+I40+I42+I44+I46+I48</f>
        <v>0</v>
      </c>
      <c r="J33" s="43">
        <f t="shared" si="4"/>
        <v>0</v>
      </c>
      <c r="K33" s="43">
        <f t="shared" si="4"/>
        <v>7763.6999999999989</v>
      </c>
      <c r="L33" s="220">
        <f>L34+L36+L38+L40+L42+L44+L46+L48</f>
        <v>8009.4</v>
      </c>
      <c r="M33" s="220"/>
      <c r="N33" s="220"/>
      <c r="O33" s="220">
        <f>O34+O36+O38+O40+O42+O44+O46+O48</f>
        <v>8417.1999999999989</v>
      </c>
      <c r="P33" s="221"/>
    </row>
    <row r="34" spans="1:16" s="28" customFormat="1" ht="70.5" customHeight="1" x14ac:dyDescent="0.25">
      <c r="A34" s="202"/>
      <c r="B34" s="203"/>
      <c r="C34" s="64"/>
      <c r="D34" s="71" t="s">
        <v>179</v>
      </c>
      <c r="E34" s="68" t="s">
        <v>202</v>
      </c>
      <c r="F34" s="58"/>
      <c r="G34" s="36"/>
      <c r="H34" s="30">
        <f>H35</f>
        <v>0</v>
      </c>
      <c r="I34" s="34">
        <f>I35</f>
        <v>0</v>
      </c>
      <c r="J34" s="131">
        <f t="shared" ref="J34:K36" si="5">J35</f>
        <v>0</v>
      </c>
      <c r="K34" s="34">
        <f t="shared" si="5"/>
        <v>3510.2</v>
      </c>
      <c r="L34" s="204">
        <f>L35</f>
        <v>3583.4</v>
      </c>
      <c r="M34" s="204"/>
      <c r="N34" s="204"/>
      <c r="O34" s="204">
        <f>O35</f>
        <v>3706</v>
      </c>
      <c r="P34" s="205"/>
    </row>
    <row r="35" spans="1:16" s="95" customFormat="1" ht="72" customHeight="1" x14ac:dyDescent="0.25">
      <c r="A35" s="222"/>
      <c r="B35" s="255"/>
      <c r="C35" s="64" t="s">
        <v>202</v>
      </c>
      <c r="D35" s="71" t="s">
        <v>180</v>
      </c>
      <c r="E35" s="67" t="s">
        <v>66</v>
      </c>
      <c r="F35" s="58" t="s">
        <v>64</v>
      </c>
      <c r="G35" s="94"/>
      <c r="H35" s="120"/>
      <c r="I35" s="120"/>
      <c r="J35" s="134"/>
      <c r="K35" s="93">
        <v>3510.2</v>
      </c>
      <c r="L35" s="214">
        <v>3583.4</v>
      </c>
      <c r="M35" s="215"/>
      <c r="N35" s="216"/>
      <c r="O35" s="214">
        <v>3706</v>
      </c>
      <c r="P35" s="217"/>
    </row>
    <row r="36" spans="1:16" s="28" customFormat="1" ht="115.5" hidden="1" customHeight="1" x14ac:dyDescent="0.25">
      <c r="A36" s="202"/>
      <c r="B36" s="203"/>
      <c r="C36" s="153"/>
      <c r="D36" s="76" t="s">
        <v>173</v>
      </c>
      <c r="E36" s="68" t="s">
        <v>201</v>
      </c>
      <c r="F36" s="58"/>
      <c r="G36" s="36"/>
      <c r="H36" s="141">
        <f>H37</f>
        <v>0</v>
      </c>
      <c r="I36" s="141">
        <f>I37</f>
        <v>0</v>
      </c>
      <c r="J36" s="141">
        <f t="shared" si="5"/>
        <v>0</v>
      </c>
      <c r="K36" s="141">
        <f t="shared" si="5"/>
        <v>0</v>
      </c>
      <c r="L36" s="204">
        <f>L37</f>
        <v>0</v>
      </c>
      <c r="M36" s="204"/>
      <c r="N36" s="204"/>
      <c r="O36" s="204">
        <f>O37</f>
        <v>0</v>
      </c>
      <c r="P36" s="205"/>
    </row>
    <row r="37" spans="1:16" s="95" customFormat="1" ht="120.75" hidden="1" customHeight="1" x14ac:dyDescent="0.25">
      <c r="A37" s="222"/>
      <c r="B37" s="255"/>
      <c r="C37" s="68" t="s">
        <v>201</v>
      </c>
      <c r="D37" s="76" t="s">
        <v>174</v>
      </c>
      <c r="E37" s="67" t="s">
        <v>66</v>
      </c>
      <c r="F37" s="58" t="s">
        <v>64</v>
      </c>
      <c r="G37" s="94"/>
      <c r="H37" s="142"/>
      <c r="I37" s="142"/>
      <c r="J37" s="142"/>
      <c r="K37" s="142">
        <v>0</v>
      </c>
      <c r="L37" s="208">
        <v>0</v>
      </c>
      <c r="M37" s="208"/>
      <c r="N37" s="208"/>
      <c r="O37" s="208">
        <v>0</v>
      </c>
      <c r="P37" s="209"/>
    </row>
    <row r="38" spans="1:16" s="28" customFormat="1" ht="88.5" customHeight="1" x14ac:dyDescent="0.25">
      <c r="A38" s="202"/>
      <c r="B38" s="203"/>
      <c r="C38" s="64"/>
      <c r="D38" s="76" t="s">
        <v>181</v>
      </c>
      <c r="E38" s="68" t="s">
        <v>198</v>
      </c>
      <c r="F38" s="58"/>
      <c r="G38" s="36"/>
      <c r="H38" s="35">
        <f>H39</f>
        <v>0</v>
      </c>
      <c r="I38" s="35">
        <f t="shared" ref="I38:K40" si="6">I39</f>
        <v>0</v>
      </c>
      <c r="J38" s="35">
        <f t="shared" si="6"/>
        <v>0</v>
      </c>
      <c r="K38" s="35">
        <f t="shared" si="6"/>
        <v>19.399999999999999</v>
      </c>
      <c r="L38" s="204">
        <f>L39</f>
        <v>20.100000000000001</v>
      </c>
      <c r="M38" s="204"/>
      <c r="N38" s="204"/>
      <c r="O38" s="204">
        <f>O39</f>
        <v>21.4</v>
      </c>
      <c r="P38" s="205"/>
    </row>
    <row r="39" spans="1:16" s="95" customFormat="1" ht="86.25" customHeight="1" x14ac:dyDescent="0.25">
      <c r="A39" s="222"/>
      <c r="B39" s="255"/>
      <c r="C39" s="64" t="s">
        <v>198</v>
      </c>
      <c r="D39" s="76" t="s">
        <v>182</v>
      </c>
      <c r="E39" s="65" t="s">
        <v>66</v>
      </c>
      <c r="F39" s="58" t="s">
        <v>64</v>
      </c>
      <c r="G39" s="94"/>
      <c r="H39" s="121"/>
      <c r="I39" s="121"/>
      <c r="J39" s="121"/>
      <c r="K39" s="93">
        <v>19.399999999999999</v>
      </c>
      <c r="L39" s="208">
        <v>20.100000000000001</v>
      </c>
      <c r="M39" s="208"/>
      <c r="N39" s="208"/>
      <c r="O39" s="208">
        <v>21.4</v>
      </c>
      <c r="P39" s="209"/>
    </row>
    <row r="40" spans="1:16" s="28" customFormat="1" ht="139.5" hidden="1" customHeight="1" x14ac:dyDescent="0.25">
      <c r="A40" s="202"/>
      <c r="B40" s="203"/>
      <c r="C40" s="153"/>
      <c r="D40" s="76" t="s">
        <v>175</v>
      </c>
      <c r="E40" s="68" t="s">
        <v>199</v>
      </c>
      <c r="F40" s="58"/>
      <c r="G40" s="36"/>
      <c r="H40" s="35">
        <f>H41</f>
        <v>0</v>
      </c>
      <c r="I40" s="35">
        <f t="shared" si="6"/>
        <v>0</v>
      </c>
      <c r="J40" s="35">
        <f t="shared" si="6"/>
        <v>0</v>
      </c>
      <c r="K40" s="35">
        <f t="shared" si="6"/>
        <v>0</v>
      </c>
      <c r="L40" s="204">
        <f>L41</f>
        <v>0</v>
      </c>
      <c r="M40" s="204"/>
      <c r="N40" s="204"/>
      <c r="O40" s="204">
        <f>O41</f>
        <v>0</v>
      </c>
      <c r="P40" s="205"/>
    </row>
    <row r="41" spans="1:16" s="95" customFormat="1" ht="138.75" hidden="1" customHeight="1" x14ac:dyDescent="0.25">
      <c r="A41" s="222"/>
      <c r="B41" s="255"/>
      <c r="C41" s="68" t="s">
        <v>199</v>
      </c>
      <c r="D41" s="76" t="s">
        <v>176</v>
      </c>
      <c r="E41" s="65" t="s">
        <v>66</v>
      </c>
      <c r="F41" s="58" t="s">
        <v>64</v>
      </c>
      <c r="G41" s="94"/>
      <c r="H41" s="121"/>
      <c r="I41" s="121"/>
      <c r="J41" s="121"/>
      <c r="K41" s="142">
        <v>0</v>
      </c>
      <c r="L41" s="208">
        <v>0</v>
      </c>
      <c r="M41" s="208"/>
      <c r="N41" s="208"/>
      <c r="O41" s="208">
        <v>0</v>
      </c>
      <c r="P41" s="209"/>
    </row>
    <row r="42" spans="1:16" s="28" customFormat="1" ht="69.75" customHeight="1" x14ac:dyDescent="0.25">
      <c r="A42" s="202"/>
      <c r="B42" s="203"/>
      <c r="C42" s="64"/>
      <c r="D42" s="76" t="s">
        <v>183</v>
      </c>
      <c r="E42" s="68" t="s">
        <v>200</v>
      </c>
      <c r="F42" s="58"/>
      <c r="G42" s="36"/>
      <c r="H42" s="35">
        <f>H43</f>
        <v>0</v>
      </c>
      <c r="I42" s="35">
        <f t="shared" ref="I42:J44" si="7">I43</f>
        <v>0</v>
      </c>
      <c r="J42" s="35">
        <f t="shared" si="7"/>
        <v>0</v>
      </c>
      <c r="K42" s="35">
        <f>K43</f>
        <v>4674.2</v>
      </c>
      <c r="L42" s="204">
        <f>L43</f>
        <v>4850</v>
      </c>
      <c r="M42" s="204"/>
      <c r="N42" s="204"/>
      <c r="O42" s="204">
        <f>O43</f>
        <v>5165.3999999999996</v>
      </c>
      <c r="P42" s="205"/>
    </row>
    <row r="43" spans="1:16" s="95" customFormat="1" ht="84.75" customHeight="1" x14ac:dyDescent="0.25">
      <c r="A43" s="222"/>
      <c r="B43" s="255"/>
      <c r="C43" s="64" t="s">
        <v>36</v>
      </c>
      <c r="D43" s="76" t="s">
        <v>184</v>
      </c>
      <c r="E43" s="65" t="s">
        <v>66</v>
      </c>
      <c r="F43" s="58" t="s">
        <v>64</v>
      </c>
      <c r="G43" s="94"/>
      <c r="H43" s="121"/>
      <c r="I43" s="121"/>
      <c r="J43" s="121"/>
      <c r="K43" s="93">
        <v>4674.2</v>
      </c>
      <c r="L43" s="208">
        <v>4850</v>
      </c>
      <c r="M43" s="208"/>
      <c r="N43" s="208"/>
      <c r="O43" s="208">
        <v>5165.3999999999996</v>
      </c>
      <c r="P43" s="209"/>
    </row>
    <row r="44" spans="1:16" s="28" customFormat="1" ht="119.25" hidden="1" customHeight="1" x14ac:dyDescent="0.25">
      <c r="A44" s="202"/>
      <c r="B44" s="203"/>
      <c r="C44" s="153"/>
      <c r="D44" s="76" t="s">
        <v>177</v>
      </c>
      <c r="E44" s="68" t="s">
        <v>189</v>
      </c>
      <c r="F44" s="58"/>
      <c r="G44" s="36"/>
      <c r="H44" s="35">
        <f>H45</f>
        <v>0</v>
      </c>
      <c r="I44" s="35">
        <f t="shared" si="7"/>
        <v>0</v>
      </c>
      <c r="J44" s="35">
        <f t="shared" si="7"/>
        <v>0</v>
      </c>
      <c r="K44" s="35">
        <f>K45</f>
        <v>0</v>
      </c>
      <c r="L44" s="204">
        <f>L45</f>
        <v>0</v>
      </c>
      <c r="M44" s="204"/>
      <c r="N44" s="204"/>
      <c r="O44" s="204">
        <f>O45</f>
        <v>0</v>
      </c>
      <c r="P44" s="205"/>
    </row>
    <row r="45" spans="1:16" s="95" customFormat="1" ht="122.25" hidden="1" customHeight="1" x14ac:dyDescent="0.25">
      <c r="A45" s="222"/>
      <c r="B45" s="255"/>
      <c r="C45" s="68" t="s">
        <v>189</v>
      </c>
      <c r="D45" s="76" t="s">
        <v>178</v>
      </c>
      <c r="E45" s="65" t="s">
        <v>66</v>
      </c>
      <c r="F45" s="58" t="s">
        <v>64</v>
      </c>
      <c r="G45" s="94"/>
      <c r="H45" s="121"/>
      <c r="I45" s="121"/>
      <c r="J45" s="121"/>
      <c r="K45" s="142">
        <v>0</v>
      </c>
      <c r="L45" s="208">
        <v>0</v>
      </c>
      <c r="M45" s="208"/>
      <c r="N45" s="208"/>
      <c r="O45" s="208">
        <v>0</v>
      </c>
      <c r="P45" s="209"/>
    </row>
    <row r="46" spans="1:16" s="28" customFormat="1" ht="77.25" customHeight="1" x14ac:dyDescent="0.25">
      <c r="A46" s="202"/>
      <c r="B46" s="203"/>
      <c r="C46" s="64"/>
      <c r="D46" s="71" t="s">
        <v>185</v>
      </c>
      <c r="E46" s="68" t="s">
        <v>37</v>
      </c>
      <c r="F46" s="58"/>
      <c r="G46" s="36"/>
      <c r="H46" s="35">
        <f>H47</f>
        <v>0</v>
      </c>
      <c r="I46" s="35">
        <f t="shared" ref="I46:K48" si="8">I47</f>
        <v>0</v>
      </c>
      <c r="J46" s="35">
        <f t="shared" si="8"/>
        <v>0</v>
      </c>
      <c r="K46" s="35">
        <f t="shared" si="8"/>
        <v>-440.1</v>
      </c>
      <c r="L46" s="204">
        <f>L47</f>
        <v>-444.1</v>
      </c>
      <c r="M46" s="204"/>
      <c r="N46" s="204"/>
      <c r="O46" s="204">
        <f>O47</f>
        <v>-475.6</v>
      </c>
      <c r="P46" s="205"/>
    </row>
    <row r="47" spans="1:16" s="95" customFormat="1" ht="69" customHeight="1" x14ac:dyDescent="0.25">
      <c r="A47" s="222"/>
      <c r="B47" s="255"/>
      <c r="C47" s="64" t="s">
        <v>197</v>
      </c>
      <c r="D47" s="71" t="s">
        <v>186</v>
      </c>
      <c r="E47" s="65" t="s">
        <v>66</v>
      </c>
      <c r="F47" s="58" t="s">
        <v>64</v>
      </c>
      <c r="G47" s="94"/>
      <c r="H47" s="121"/>
      <c r="I47" s="121"/>
      <c r="J47" s="121"/>
      <c r="K47" s="93">
        <v>-440.1</v>
      </c>
      <c r="L47" s="208">
        <v>-444.1</v>
      </c>
      <c r="M47" s="208"/>
      <c r="N47" s="208"/>
      <c r="O47" s="208">
        <v>-475.6</v>
      </c>
      <c r="P47" s="209"/>
    </row>
    <row r="48" spans="1:16" s="28" customFormat="1" ht="119.25" hidden="1" customHeight="1" x14ac:dyDescent="0.25">
      <c r="A48" s="202"/>
      <c r="B48" s="203"/>
      <c r="C48" s="153"/>
      <c r="D48" s="76" t="s">
        <v>187</v>
      </c>
      <c r="E48" s="68" t="s">
        <v>196</v>
      </c>
      <c r="F48" s="58"/>
      <c r="G48" s="36"/>
      <c r="H48" s="35">
        <f>H49</f>
        <v>0</v>
      </c>
      <c r="I48" s="35">
        <f t="shared" si="8"/>
        <v>0</v>
      </c>
      <c r="J48" s="35">
        <f t="shared" si="8"/>
        <v>0</v>
      </c>
      <c r="K48" s="35">
        <f t="shared" si="8"/>
        <v>0</v>
      </c>
      <c r="L48" s="204">
        <f>L49</f>
        <v>0</v>
      </c>
      <c r="M48" s="204"/>
      <c r="N48" s="204"/>
      <c r="O48" s="204">
        <f>O49</f>
        <v>0</v>
      </c>
      <c r="P48" s="205"/>
    </row>
    <row r="49" spans="1:16" s="95" customFormat="1" ht="124.5" hidden="1" customHeight="1" x14ac:dyDescent="0.25">
      <c r="A49" s="222"/>
      <c r="B49" s="255"/>
      <c r="C49" s="68" t="s">
        <v>196</v>
      </c>
      <c r="D49" s="76" t="s">
        <v>188</v>
      </c>
      <c r="E49" s="65" t="s">
        <v>66</v>
      </c>
      <c r="F49" s="58" t="s">
        <v>64</v>
      </c>
      <c r="G49" s="94"/>
      <c r="H49" s="121"/>
      <c r="I49" s="121"/>
      <c r="J49" s="121"/>
      <c r="K49" s="142">
        <v>0</v>
      </c>
      <c r="L49" s="208">
        <v>0</v>
      </c>
      <c r="M49" s="208"/>
      <c r="N49" s="208"/>
      <c r="O49" s="208">
        <v>0</v>
      </c>
      <c r="P49" s="209"/>
    </row>
    <row r="50" spans="1:16" s="39" customFormat="1" x14ac:dyDescent="0.25">
      <c r="A50" s="212"/>
      <c r="B50" s="229"/>
      <c r="C50" s="69" t="s">
        <v>38</v>
      </c>
      <c r="D50" s="72"/>
      <c r="E50" s="72"/>
      <c r="F50" s="57"/>
      <c r="G50" s="40"/>
      <c r="H50" s="41" t="e">
        <f>H56+H63+H51</f>
        <v>#REF!</v>
      </c>
      <c r="I50" s="140" t="e">
        <f t="shared" ref="I50:J50" si="9">I56+I63+I51</f>
        <v>#REF!</v>
      </c>
      <c r="J50" s="140" t="e">
        <f t="shared" si="9"/>
        <v>#REF!</v>
      </c>
      <c r="K50" s="140">
        <f>K56+K63+K51+K66</f>
        <v>17991</v>
      </c>
      <c r="L50" s="220">
        <f>L56+L63+L51+L66</f>
        <v>19849</v>
      </c>
      <c r="M50" s="220"/>
      <c r="N50" s="220"/>
      <c r="O50" s="220">
        <f>O56+O63+O51+O66</f>
        <v>19890</v>
      </c>
      <c r="P50" s="221"/>
    </row>
    <row r="51" spans="1:16" s="39" customFormat="1" ht="35.25" customHeight="1" x14ac:dyDescent="0.25">
      <c r="A51" s="212"/>
      <c r="B51" s="229"/>
      <c r="C51" s="69" t="s">
        <v>163</v>
      </c>
      <c r="D51" s="72"/>
      <c r="E51" s="72"/>
      <c r="F51" s="57"/>
      <c r="G51" s="40"/>
      <c r="H51" s="140">
        <f>H52+H54</f>
        <v>0</v>
      </c>
      <c r="I51" s="140">
        <f t="shared" ref="I51:K51" si="10">I52+I54</f>
        <v>0</v>
      </c>
      <c r="J51" s="140">
        <f t="shared" si="10"/>
        <v>0</v>
      </c>
      <c r="K51" s="140">
        <f t="shared" si="10"/>
        <v>16602</v>
      </c>
      <c r="L51" s="220">
        <f>L52+L54</f>
        <v>17818</v>
      </c>
      <c r="M51" s="220"/>
      <c r="N51" s="220"/>
      <c r="O51" s="220">
        <f>O52+O54</f>
        <v>17854</v>
      </c>
      <c r="P51" s="221"/>
    </row>
    <row r="52" spans="1:16" s="28" customFormat="1" ht="33.75" customHeight="1" x14ac:dyDescent="0.25">
      <c r="A52" s="202"/>
      <c r="B52" s="203"/>
      <c r="C52" s="68"/>
      <c r="D52" s="76" t="s">
        <v>166</v>
      </c>
      <c r="E52" s="68" t="s">
        <v>164</v>
      </c>
      <c r="F52" s="58"/>
      <c r="G52" s="36"/>
      <c r="H52" s="35">
        <f>H53</f>
        <v>0</v>
      </c>
      <c r="I52" s="35">
        <f t="shared" ref="I52:K54" si="11">I53</f>
        <v>0</v>
      </c>
      <c r="J52" s="35">
        <f t="shared" si="11"/>
        <v>0</v>
      </c>
      <c r="K52" s="35">
        <f t="shared" si="11"/>
        <v>11130</v>
      </c>
      <c r="L52" s="204">
        <f>L53</f>
        <v>12051</v>
      </c>
      <c r="M52" s="204"/>
      <c r="N52" s="204"/>
      <c r="O52" s="204">
        <f>O53</f>
        <v>12087</v>
      </c>
      <c r="P52" s="205"/>
    </row>
    <row r="53" spans="1:16" s="95" customFormat="1" ht="39" customHeight="1" x14ac:dyDescent="0.25">
      <c r="A53" s="222"/>
      <c r="B53" s="255"/>
      <c r="C53" s="68" t="s">
        <v>164</v>
      </c>
      <c r="D53" s="76" t="s">
        <v>165</v>
      </c>
      <c r="E53" s="65" t="s">
        <v>66</v>
      </c>
      <c r="F53" s="58" t="s">
        <v>63</v>
      </c>
      <c r="G53" s="94"/>
      <c r="H53" s="121"/>
      <c r="I53" s="121"/>
      <c r="J53" s="121"/>
      <c r="K53" s="142">
        <v>11130</v>
      </c>
      <c r="L53" s="208">
        <v>12051</v>
      </c>
      <c r="M53" s="208"/>
      <c r="N53" s="208"/>
      <c r="O53" s="208">
        <v>12087</v>
      </c>
      <c r="P53" s="209"/>
    </row>
    <row r="54" spans="1:16" s="28" customFormat="1" ht="56.25" customHeight="1" x14ac:dyDescent="0.25">
      <c r="A54" s="202"/>
      <c r="B54" s="203"/>
      <c r="C54" s="68"/>
      <c r="D54" s="76" t="s">
        <v>168</v>
      </c>
      <c r="E54" s="68" t="s">
        <v>167</v>
      </c>
      <c r="F54" s="58"/>
      <c r="G54" s="36"/>
      <c r="H54" s="35">
        <f>H55</f>
        <v>0</v>
      </c>
      <c r="I54" s="35">
        <f t="shared" si="11"/>
        <v>0</v>
      </c>
      <c r="J54" s="35">
        <f t="shared" si="11"/>
        <v>0</v>
      </c>
      <c r="K54" s="35">
        <f t="shared" si="11"/>
        <v>5472</v>
      </c>
      <c r="L54" s="204">
        <f>L55</f>
        <v>5767</v>
      </c>
      <c r="M54" s="204"/>
      <c r="N54" s="204"/>
      <c r="O54" s="204">
        <f>O55</f>
        <v>5767</v>
      </c>
      <c r="P54" s="205"/>
    </row>
    <row r="55" spans="1:16" s="95" customFormat="1" ht="69.75" customHeight="1" x14ac:dyDescent="0.25">
      <c r="A55" s="222"/>
      <c r="B55" s="255"/>
      <c r="C55" s="68" t="s">
        <v>170</v>
      </c>
      <c r="D55" s="76" t="s">
        <v>169</v>
      </c>
      <c r="E55" s="65" t="s">
        <v>66</v>
      </c>
      <c r="F55" s="58" t="s">
        <v>63</v>
      </c>
      <c r="G55" s="94"/>
      <c r="H55" s="121"/>
      <c r="I55" s="121"/>
      <c r="J55" s="121"/>
      <c r="K55" s="142">
        <v>5472</v>
      </c>
      <c r="L55" s="208">
        <v>5767</v>
      </c>
      <c r="M55" s="208"/>
      <c r="N55" s="208"/>
      <c r="O55" s="208">
        <v>5767</v>
      </c>
      <c r="P55" s="209"/>
    </row>
    <row r="56" spans="1:16" s="39" customFormat="1" ht="43.5" customHeight="1" x14ac:dyDescent="0.25">
      <c r="A56" s="212"/>
      <c r="B56" s="229"/>
      <c r="C56" s="69" t="s">
        <v>39</v>
      </c>
      <c r="D56" s="70"/>
      <c r="E56" s="70"/>
      <c r="F56" s="57"/>
      <c r="G56" s="40"/>
      <c r="H56" s="43">
        <f>H57+H61</f>
        <v>0</v>
      </c>
      <c r="I56" s="43">
        <f t="shared" ref="I56:K56" si="12">I57+I61</f>
        <v>0</v>
      </c>
      <c r="J56" s="43">
        <f t="shared" si="12"/>
        <v>0</v>
      </c>
      <c r="K56" s="43">
        <f t="shared" si="12"/>
        <v>15</v>
      </c>
      <c r="L56" s="220">
        <f>L57+L61</f>
        <v>5</v>
      </c>
      <c r="M56" s="220"/>
      <c r="N56" s="220"/>
      <c r="O56" s="220">
        <f>O57+O61</f>
        <v>5</v>
      </c>
      <c r="P56" s="221"/>
    </row>
    <row r="57" spans="1:16" s="28" customFormat="1" ht="37.5" customHeight="1" x14ac:dyDescent="0.25">
      <c r="A57" s="202"/>
      <c r="B57" s="203"/>
      <c r="C57" s="64"/>
      <c r="D57" s="71" t="s">
        <v>69</v>
      </c>
      <c r="E57" s="68" t="s">
        <v>195</v>
      </c>
      <c r="F57" s="58"/>
      <c r="G57" s="36"/>
      <c r="H57" s="35">
        <f>H58+H60+H59</f>
        <v>0</v>
      </c>
      <c r="I57" s="35">
        <f>I58+I59+I60</f>
        <v>0</v>
      </c>
      <c r="J57" s="35">
        <f>J58+J59+J60</f>
        <v>0</v>
      </c>
      <c r="K57" s="35">
        <f>K58+K59+K60</f>
        <v>15</v>
      </c>
      <c r="L57" s="204">
        <f>L58+L59+L60</f>
        <v>5</v>
      </c>
      <c r="M57" s="204"/>
      <c r="N57" s="204"/>
      <c r="O57" s="204">
        <f>O58+O59+O60</f>
        <v>5</v>
      </c>
      <c r="P57" s="205"/>
    </row>
    <row r="58" spans="1:16" s="95" customFormat="1" ht="66" customHeight="1" x14ac:dyDescent="0.25">
      <c r="A58" s="222"/>
      <c r="B58" s="255"/>
      <c r="C58" s="64" t="s">
        <v>194</v>
      </c>
      <c r="D58" s="71" t="s">
        <v>78</v>
      </c>
      <c r="E58" s="65" t="s">
        <v>66</v>
      </c>
      <c r="F58" s="58" t="s">
        <v>63</v>
      </c>
      <c r="G58" s="94"/>
      <c r="H58" s="121"/>
      <c r="I58" s="121"/>
      <c r="J58" s="121"/>
      <c r="K58" s="93">
        <v>15</v>
      </c>
      <c r="L58" s="208">
        <v>5</v>
      </c>
      <c r="M58" s="208"/>
      <c r="N58" s="208"/>
      <c r="O58" s="208">
        <v>5</v>
      </c>
      <c r="P58" s="209"/>
    </row>
    <row r="59" spans="1:16" s="95" customFormat="1" ht="49.5" hidden="1" customHeight="1" x14ac:dyDescent="0.25">
      <c r="A59" s="222"/>
      <c r="B59" s="255"/>
      <c r="C59" s="64" t="s">
        <v>193</v>
      </c>
      <c r="D59" s="71" t="s">
        <v>171</v>
      </c>
      <c r="E59" s="65" t="s">
        <v>66</v>
      </c>
      <c r="F59" s="58" t="s">
        <v>63</v>
      </c>
      <c r="G59" s="94"/>
      <c r="H59" s="121"/>
      <c r="I59" s="121"/>
      <c r="J59" s="121"/>
      <c r="K59" s="142">
        <v>0</v>
      </c>
      <c r="L59" s="208">
        <v>0</v>
      </c>
      <c r="M59" s="208"/>
      <c r="N59" s="208"/>
      <c r="O59" s="208">
        <v>0</v>
      </c>
      <c r="P59" s="209"/>
    </row>
    <row r="60" spans="1:16" s="95" customFormat="1" ht="55.5" hidden="1" customHeight="1" x14ac:dyDescent="0.25">
      <c r="A60" s="222"/>
      <c r="B60" s="255"/>
      <c r="C60" s="68" t="s">
        <v>192</v>
      </c>
      <c r="D60" s="71" t="s">
        <v>172</v>
      </c>
      <c r="E60" s="65" t="s">
        <v>66</v>
      </c>
      <c r="F60" s="58" t="s">
        <v>63</v>
      </c>
      <c r="G60" s="94"/>
      <c r="H60" s="121"/>
      <c r="I60" s="121"/>
      <c r="J60" s="121"/>
      <c r="K60" s="142">
        <v>0</v>
      </c>
      <c r="L60" s="208">
        <v>0</v>
      </c>
      <c r="M60" s="208"/>
      <c r="N60" s="208"/>
      <c r="O60" s="208">
        <v>0</v>
      </c>
      <c r="P60" s="209"/>
    </row>
    <row r="61" spans="1:16" s="28" customFormat="1" ht="37.5" hidden="1" customHeight="1" x14ac:dyDescent="0.25">
      <c r="A61" s="202"/>
      <c r="B61" s="203"/>
      <c r="C61" s="68"/>
      <c r="D61" s="76" t="s">
        <v>70</v>
      </c>
      <c r="E61" s="68" t="s">
        <v>190</v>
      </c>
      <c r="F61" s="58"/>
      <c r="G61" s="36"/>
      <c r="H61" s="35">
        <f>H62</f>
        <v>0</v>
      </c>
      <c r="I61" s="35">
        <f t="shared" ref="I61:J61" si="13">I62</f>
        <v>0</v>
      </c>
      <c r="J61" s="35">
        <f t="shared" si="13"/>
        <v>0</v>
      </c>
      <c r="K61" s="35">
        <f>K62</f>
        <v>0</v>
      </c>
      <c r="L61" s="204">
        <f>L62</f>
        <v>0</v>
      </c>
      <c r="M61" s="204"/>
      <c r="N61" s="204"/>
      <c r="O61" s="204">
        <f>O62</f>
        <v>0</v>
      </c>
      <c r="P61" s="205"/>
    </row>
    <row r="62" spans="1:16" s="95" customFormat="1" ht="51.75" hidden="1" customHeight="1" x14ac:dyDescent="0.25">
      <c r="A62" s="222"/>
      <c r="B62" s="255"/>
      <c r="C62" s="68" t="s">
        <v>191</v>
      </c>
      <c r="D62" s="76" t="s">
        <v>81</v>
      </c>
      <c r="E62" s="65" t="s">
        <v>66</v>
      </c>
      <c r="F62" s="58" t="s">
        <v>63</v>
      </c>
      <c r="G62" s="94"/>
      <c r="H62" s="121"/>
      <c r="I62" s="121"/>
      <c r="J62" s="121"/>
      <c r="K62" s="93">
        <v>0</v>
      </c>
      <c r="L62" s="208">
        <v>0</v>
      </c>
      <c r="M62" s="208"/>
      <c r="N62" s="208"/>
      <c r="O62" s="208">
        <v>0</v>
      </c>
      <c r="P62" s="209"/>
    </row>
    <row r="63" spans="1:16" s="39" customFormat="1" ht="22.5" customHeight="1" x14ac:dyDescent="0.25">
      <c r="A63" s="212"/>
      <c r="B63" s="213"/>
      <c r="C63" s="69" t="s">
        <v>40</v>
      </c>
      <c r="D63" s="72"/>
      <c r="E63" s="72"/>
      <c r="F63" s="57"/>
      <c r="G63" s="40"/>
      <c r="H63" s="140" t="e">
        <f>H64</f>
        <v>#REF!</v>
      </c>
      <c r="I63" s="140" t="e">
        <f t="shared" ref="I63:K63" si="14">I64</f>
        <v>#REF!</v>
      </c>
      <c r="J63" s="140" t="e">
        <f t="shared" si="14"/>
        <v>#REF!</v>
      </c>
      <c r="K63" s="140">
        <f t="shared" si="14"/>
        <v>869</v>
      </c>
      <c r="L63" s="251">
        <f>L64</f>
        <v>1516</v>
      </c>
      <c r="M63" s="252"/>
      <c r="N63" s="253"/>
      <c r="O63" s="251">
        <f>O64</f>
        <v>1516</v>
      </c>
      <c r="P63" s="254"/>
    </row>
    <row r="64" spans="1:16" s="28" customFormat="1" ht="21" customHeight="1" x14ac:dyDescent="0.25">
      <c r="A64" s="202"/>
      <c r="B64" s="203"/>
      <c r="C64" s="64"/>
      <c r="D64" s="71" t="s">
        <v>71</v>
      </c>
      <c r="E64" s="68" t="s">
        <v>208</v>
      </c>
      <c r="F64" s="58"/>
      <c r="G64" s="36"/>
      <c r="H64" s="35" t="e">
        <f>H65+H66+#REF!</f>
        <v>#REF!</v>
      </c>
      <c r="I64" s="35" t="e">
        <f>I65+I66+#REF!</f>
        <v>#REF!</v>
      </c>
      <c r="J64" s="35" t="e">
        <f>J65+J66+#REF!</f>
        <v>#REF!</v>
      </c>
      <c r="K64" s="35">
        <f>K65</f>
        <v>869</v>
      </c>
      <c r="L64" s="204">
        <f>L65</f>
        <v>1516</v>
      </c>
      <c r="M64" s="204"/>
      <c r="N64" s="204"/>
      <c r="O64" s="204">
        <f>O65</f>
        <v>1516</v>
      </c>
      <c r="P64" s="205"/>
    </row>
    <row r="65" spans="1:16" s="95" customFormat="1" ht="51.75" customHeight="1" x14ac:dyDescent="0.25">
      <c r="A65" s="222"/>
      <c r="B65" s="255"/>
      <c r="C65" s="64" t="s">
        <v>85</v>
      </c>
      <c r="D65" s="71" t="s">
        <v>79</v>
      </c>
      <c r="E65" s="65" t="s">
        <v>66</v>
      </c>
      <c r="F65" s="58" t="s">
        <v>63</v>
      </c>
      <c r="G65" s="94"/>
      <c r="H65" s="121"/>
      <c r="I65" s="121"/>
      <c r="J65" s="121"/>
      <c r="K65" s="93">
        <v>869</v>
      </c>
      <c r="L65" s="208">
        <v>1516</v>
      </c>
      <c r="M65" s="208"/>
      <c r="N65" s="208"/>
      <c r="O65" s="208">
        <v>1516</v>
      </c>
      <c r="P65" s="209"/>
    </row>
    <row r="66" spans="1:16" s="95" customFormat="1" ht="40.5" customHeight="1" x14ac:dyDescent="0.25">
      <c r="A66" s="222"/>
      <c r="B66" s="255"/>
      <c r="C66" s="64" t="s">
        <v>206</v>
      </c>
      <c r="D66" s="71" t="s">
        <v>323</v>
      </c>
      <c r="E66" s="65" t="s">
        <v>66</v>
      </c>
      <c r="F66" s="58" t="s">
        <v>63</v>
      </c>
      <c r="G66" s="94"/>
      <c r="H66" s="121"/>
      <c r="I66" s="121"/>
      <c r="J66" s="121"/>
      <c r="K66" s="142">
        <v>505</v>
      </c>
      <c r="L66" s="208">
        <v>510</v>
      </c>
      <c r="M66" s="208"/>
      <c r="N66" s="208"/>
      <c r="O66" s="208">
        <v>515</v>
      </c>
      <c r="P66" s="209"/>
    </row>
    <row r="67" spans="1:16" s="158" customFormat="1" x14ac:dyDescent="0.25">
      <c r="A67" s="218"/>
      <c r="B67" s="219"/>
      <c r="C67" s="75" t="s">
        <v>271</v>
      </c>
      <c r="D67" s="154"/>
      <c r="E67" s="154"/>
      <c r="F67" s="155"/>
      <c r="G67" s="156"/>
      <c r="H67" s="157" t="e">
        <f>H71+#REF!+H68</f>
        <v>#REF!</v>
      </c>
      <c r="I67" s="157" t="e">
        <f>I71+#REF!+I68</f>
        <v>#REF!</v>
      </c>
      <c r="J67" s="157" t="e">
        <f>J71+#REF!+J68</f>
        <v>#REF!</v>
      </c>
      <c r="K67" s="151">
        <f>K71+K68</f>
        <v>17091</v>
      </c>
      <c r="L67" s="220">
        <f>L71+L68</f>
        <v>17011</v>
      </c>
      <c r="M67" s="220"/>
      <c r="N67" s="220"/>
      <c r="O67" s="220">
        <f>O71+O68</f>
        <v>16927</v>
      </c>
      <c r="P67" s="221"/>
    </row>
    <row r="68" spans="1:16" s="158" customFormat="1" ht="18" customHeight="1" x14ac:dyDescent="0.25">
      <c r="A68" s="218"/>
      <c r="B68" s="219"/>
      <c r="C68" s="75" t="s">
        <v>272</v>
      </c>
      <c r="D68" s="154"/>
      <c r="E68" s="154"/>
      <c r="F68" s="155"/>
      <c r="G68" s="156"/>
      <c r="H68" s="157" t="e">
        <f>H69+#REF!</f>
        <v>#REF!</v>
      </c>
      <c r="I68" s="157" t="e">
        <f>I69+#REF!</f>
        <v>#REF!</v>
      </c>
      <c r="J68" s="157" t="e">
        <f>J69+#REF!</f>
        <v>#REF!</v>
      </c>
      <c r="K68" s="151">
        <f>K69</f>
        <v>5204</v>
      </c>
      <c r="L68" s="220">
        <f>L69</f>
        <v>5232</v>
      </c>
      <c r="M68" s="220"/>
      <c r="N68" s="220"/>
      <c r="O68" s="220">
        <f>O69</f>
        <v>5260</v>
      </c>
      <c r="P68" s="221"/>
    </row>
    <row r="69" spans="1:16" s="162" customFormat="1" ht="33.75" customHeight="1" x14ac:dyDescent="0.25">
      <c r="A69" s="210"/>
      <c r="B69" s="211"/>
      <c r="C69" s="68"/>
      <c r="D69" s="76" t="s">
        <v>283</v>
      </c>
      <c r="E69" s="68" t="s">
        <v>272</v>
      </c>
      <c r="F69" s="159"/>
      <c r="G69" s="160"/>
      <c r="H69" s="161">
        <f>H70</f>
        <v>0</v>
      </c>
      <c r="I69" s="161">
        <f t="shared" ref="I69:K69" si="15">I70</f>
        <v>0</v>
      </c>
      <c r="J69" s="161">
        <f t="shared" si="15"/>
        <v>0</v>
      </c>
      <c r="K69" s="35">
        <f t="shared" si="15"/>
        <v>5204</v>
      </c>
      <c r="L69" s="204">
        <f>L70</f>
        <v>5232</v>
      </c>
      <c r="M69" s="204"/>
      <c r="N69" s="204"/>
      <c r="O69" s="204">
        <f>O70</f>
        <v>5260</v>
      </c>
      <c r="P69" s="205"/>
    </row>
    <row r="70" spans="1:16" s="165" customFormat="1" ht="54" customHeight="1" x14ac:dyDescent="0.25">
      <c r="A70" s="206"/>
      <c r="B70" s="207"/>
      <c r="C70" s="68" t="s">
        <v>281</v>
      </c>
      <c r="D70" s="76" t="s">
        <v>282</v>
      </c>
      <c r="E70" s="65" t="s">
        <v>66</v>
      </c>
      <c r="F70" s="58" t="s">
        <v>63</v>
      </c>
      <c r="G70" s="163"/>
      <c r="H70" s="164"/>
      <c r="I70" s="164"/>
      <c r="J70" s="164"/>
      <c r="K70" s="152">
        <v>5204</v>
      </c>
      <c r="L70" s="208">
        <v>5232</v>
      </c>
      <c r="M70" s="208"/>
      <c r="N70" s="208"/>
      <c r="O70" s="208">
        <v>5260</v>
      </c>
      <c r="P70" s="209"/>
    </row>
    <row r="71" spans="1:16" s="158" customFormat="1" x14ac:dyDescent="0.25">
      <c r="A71" s="218"/>
      <c r="B71" s="219"/>
      <c r="C71" s="75" t="s">
        <v>273</v>
      </c>
      <c r="D71" s="166"/>
      <c r="E71" s="166"/>
      <c r="F71" s="155"/>
      <c r="G71" s="156"/>
      <c r="H71" s="167" t="e">
        <f>H72+#REF!</f>
        <v>#REF!</v>
      </c>
      <c r="I71" s="167" t="e">
        <f>I72+#REF!</f>
        <v>#REF!</v>
      </c>
      <c r="J71" s="167" t="e">
        <f>J72+#REF!</f>
        <v>#REF!</v>
      </c>
      <c r="K71" s="43">
        <f>K72+K74</f>
        <v>11887</v>
      </c>
      <c r="L71" s="220">
        <f>L72+L74</f>
        <v>11779</v>
      </c>
      <c r="M71" s="220"/>
      <c r="N71" s="220"/>
      <c r="O71" s="220">
        <f>O72+O74</f>
        <v>11667</v>
      </c>
      <c r="P71" s="221"/>
    </row>
    <row r="72" spans="1:16" s="162" customFormat="1" ht="37.5" customHeight="1" x14ac:dyDescent="0.25">
      <c r="A72" s="210"/>
      <c r="B72" s="211"/>
      <c r="C72" s="68"/>
      <c r="D72" s="76" t="s">
        <v>278</v>
      </c>
      <c r="E72" s="68" t="s">
        <v>275</v>
      </c>
      <c r="F72" s="159"/>
      <c r="G72" s="160"/>
      <c r="H72" s="161" t="e">
        <f>H73+#REF!+#REF!</f>
        <v>#REF!</v>
      </c>
      <c r="I72" s="161" t="e">
        <f>I73+#REF!+#REF!</f>
        <v>#REF!</v>
      </c>
      <c r="J72" s="161" t="e">
        <f>J73+#REF!+#REF!</f>
        <v>#REF!</v>
      </c>
      <c r="K72" s="35">
        <f>K73</f>
        <v>8177</v>
      </c>
      <c r="L72" s="204">
        <f>L73</f>
        <v>8200</v>
      </c>
      <c r="M72" s="204"/>
      <c r="N72" s="204"/>
      <c r="O72" s="204">
        <f>O73</f>
        <v>8226</v>
      </c>
      <c r="P72" s="205"/>
    </row>
    <row r="73" spans="1:16" s="165" customFormat="1" ht="42.75" customHeight="1" x14ac:dyDescent="0.25">
      <c r="A73" s="206"/>
      <c r="B73" s="207"/>
      <c r="C73" s="68" t="s">
        <v>274</v>
      </c>
      <c r="D73" s="76" t="s">
        <v>284</v>
      </c>
      <c r="E73" s="65" t="s">
        <v>66</v>
      </c>
      <c r="F73" s="58" t="s">
        <v>63</v>
      </c>
      <c r="G73" s="163"/>
      <c r="H73" s="164"/>
      <c r="I73" s="164"/>
      <c r="J73" s="164"/>
      <c r="K73" s="152">
        <v>8177</v>
      </c>
      <c r="L73" s="208">
        <v>8200</v>
      </c>
      <c r="M73" s="208"/>
      <c r="N73" s="208"/>
      <c r="O73" s="208">
        <v>8226</v>
      </c>
      <c r="P73" s="209"/>
    </row>
    <row r="74" spans="1:16" s="162" customFormat="1" ht="21" customHeight="1" x14ac:dyDescent="0.25">
      <c r="A74" s="210"/>
      <c r="B74" s="211"/>
      <c r="C74" s="68"/>
      <c r="D74" s="76" t="s">
        <v>280</v>
      </c>
      <c r="E74" s="68" t="s">
        <v>276</v>
      </c>
      <c r="F74" s="159"/>
      <c r="G74" s="160"/>
      <c r="H74" s="161" t="e">
        <f>H75+#REF!+H90</f>
        <v>#REF!</v>
      </c>
      <c r="I74" s="161" t="e">
        <f>I75+#REF!+I90</f>
        <v>#REF!</v>
      </c>
      <c r="J74" s="161" t="e">
        <f>J75+#REF!+J90</f>
        <v>#REF!</v>
      </c>
      <c r="K74" s="35">
        <f>K75</f>
        <v>3710</v>
      </c>
      <c r="L74" s="204">
        <f>L75</f>
        <v>3579</v>
      </c>
      <c r="M74" s="204"/>
      <c r="N74" s="204"/>
      <c r="O74" s="204">
        <f>O75</f>
        <v>3441</v>
      </c>
      <c r="P74" s="205"/>
    </row>
    <row r="75" spans="1:16" s="165" customFormat="1" ht="51.75" customHeight="1" x14ac:dyDescent="0.25">
      <c r="A75" s="206"/>
      <c r="B75" s="207"/>
      <c r="C75" s="68" t="s">
        <v>277</v>
      </c>
      <c r="D75" s="76" t="s">
        <v>279</v>
      </c>
      <c r="E75" s="65" t="s">
        <v>66</v>
      </c>
      <c r="F75" s="58" t="s">
        <v>63</v>
      </c>
      <c r="G75" s="163"/>
      <c r="H75" s="164"/>
      <c r="I75" s="164"/>
      <c r="J75" s="164"/>
      <c r="K75" s="152">
        <v>3710</v>
      </c>
      <c r="L75" s="208">
        <v>3579</v>
      </c>
      <c r="M75" s="208"/>
      <c r="N75" s="208"/>
      <c r="O75" s="208">
        <v>3441</v>
      </c>
      <c r="P75" s="209"/>
    </row>
    <row r="76" spans="1:16" s="39" customFormat="1" ht="22.5" customHeight="1" x14ac:dyDescent="0.25">
      <c r="A76" s="212"/>
      <c r="B76" s="229"/>
      <c r="C76" s="69" t="s">
        <v>41</v>
      </c>
      <c r="D76" s="70"/>
      <c r="E76" s="70"/>
      <c r="F76" s="57"/>
      <c r="G76" s="40"/>
      <c r="H76" s="43">
        <f>H77</f>
        <v>0</v>
      </c>
      <c r="I76" s="43">
        <f t="shared" ref="I76:K76" si="16">I77</f>
        <v>0</v>
      </c>
      <c r="J76" s="43">
        <f t="shared" si="16"/>
        <v>0</v>
      </c>
      <c r="K76" s="43">
        <f t="shared" si="16"/>
        <v>1304</v>
      </c>
      <c r="L76" s="220">
        <f>L77</f>
        <v>1304</v>
      </c>
      <c r="M76" s="220"/>
      <c r="N76" s="220"/>
      <c r="O76" s="220">
        <f>O77</f>
        <v>1304</v>
      </c>
      <c r="P76" s="221"/>
    </row>
    <row r="77" spans="1:16" s="39" customFormat="1" ht="34.5" customHeight="1" x14ac:dyDescent="0.25">
      <c r="A77" s="212"/>
      <c r="B77" s="229"/>
      <c r="C77" s="69" t="s">
        <v>42</v>
      </c>
      <c r="D77" s="70"/>
      <c r="E77" s="70"/>
      <c r="F77" s="57"/>
      <c r="G77" s="40"/>
      <c r="H77" s="43">
        <f>H78</f>
        <v>0</v>
      </c>
      <c r="I77" s="43">
        <f t="shared" ref="I77:K77" si="17">I78</f>
        <v>0</v>
      </c>
      <c r="J77" s="43">
        <f t="shared" si="17"/>
        <v>0</v>
      </c>
      <c r="K77" s="43">
        <f t="shared" si="17"/>
        <v>1304</v>
      </c>
      <c r="L77" s="220">
        <f>L78</f>
        <v>1304</v>
      </c>
      <c r="M77" s="220"/>
      <c r="N77" s="220"/>
      <c r="O77" s="220">
        <f>O78</f>
        <v>1304</v>
      </c>
      <c r="P77" s="221"/>
    </row>
    <row r="78" spans="1:16" s="28" customFormat="1" ht="56.25" customHeight="1" x14ac:dyDescent="0.25">
      <c r="A78" s="202"/>
      <c r="B78" s="203"/>
      <c r="C78" s="64"/>
      <c r="D78" s="71" t="s">
        <v>72</v>
      </c>
      <c r="E78" s="68" t="s">
        <v>207</v>
      </c>
      <c r="F78" s="58"/>
      <c r="G78" s="36"/>
      <c r="H78" s="34">
        <f>H79</f>
        <v>0</v>
      </c>
      <c r="I78" s="34">
        <f t="shared" ref="I78:K78" si="18">I79</f>
        <v>0</v>
      </c>
      <c r="J78" s="131">
        <f t="shared" si="18"/>
        <v>0</v>
      </c>
      <c r="K78" s="34">
        <f t="shared" si="18"/>
        <v>1304</v>
      </c>
      <c r="L78" s="204">
        <f>L79</f>
        <v>1304</v>
      </c>
      <c r="M78" s="204"/>
      <c r="N78" s="204"/>
      <c r="O78" s="204">
        <f>O79</f>
        <v>1304</v>
      </c>
      <c r="P78" s="205"/>
    </row>
    <row r="79" spans="1:16" s="95" customFormat="1" ht="96.75" customHeight="1" x14ac:dyDescent="0.25">
      <c r="A79" s="222"/>
      <c r="B79" s="255"/>
      <c r="C79" s="64" t="s">
        <v>86</v>
      </c>
      <c r="D79" s="71" t="s">
        <v>80</v>
      </c>
      <c r="E79" s="65" t="s">
        <v>66</v>
      </c>
      <c r="F79" s="58" t="s">
        <v>63</v>
      </c>
      <c r="G79" s="94"/>
      <c r="H79" s="120"/>
      <c r="I79" s="120"/>
      <c r="J79" s="134"/>
      <c r="K79" s="93">
        <v>1304</v>
      </c>
      <c r="L79" s="208">
        <v>1304</v>
      </c>
      <c r="M79" s="208"/>
      <c r="N79" s="208"/>
      <c r="O79" s="208">
        <v>1304</v>
      </c>
      <c r="P79" s="209"/>
    </row>
    <row r="80" spans="1:16" s="53" customFormat="1" ht="22.5" customHeight="1" x14ac:dyDescent="0.25">
      <c r="A80" s="286"/>
      <c r="B80" s="287"/>
      <c r="C80" s="73" t="s">
        <v>62</v>
      </c>
      <c r="D80" s="74"/>
      <c r="E80" s="74"/>
      <c r="F80" s="56"/>
      <c r="G80" s="44"/>
      <c r="H80" s="45">
        <f>H81+H97+H109+H118+H169+H105</f>
        <v>0</v>
      </c>
      <c r="I80" s="45">
        <f>I81+I97+I109+I118+I169+I105</f>
        <v>0</v>
      </c>
      <c r="J80" s="45">
        <f>J81+J97+J109+J118+J169+J105</f>
        <v>0</v>
      </c>
      <c r="K80" s="45">
        <f>K81+K97+K109+K118+K169+K105</f>
        <v>15303.6</v>
      </c>
      <c r="L80" s="288">
        <f>L81+L97+L109+L118+L169+L105</f>
        <v>14063.6</v>
      </c>
      <c r="M80" s="289"/>
      <c r="N80" s="290"/>
      <c r="O80" s="288">
        <f>O81+O97+O109+O118+O169+O105</f>
        <v>14063.6</v>
      </c>
      <c r="P80" s="291"/>
    </row>
    <row r="81" spans="1:16" s="53" customFormat="1" ht="47.25" x14ac:dyDescent="0.25">
      <c r="A81" s="212"/>
      <c r="B81" s="229"/>
      <c r="C81" s="75" t="s">
        <v>214</v>
      </c>
      <c r="D81" s="70"/>
      <c r="E81" s="70"/>
      <c r="F81" s="57"/>
      <c r="G81" s="40"/>
      <c r="H81" s="43">
        <f>H82+H90+H93</f>
        <v>0</v>
      </c>
      <c r="I81" s="43">
        <f t="shared" ref="I81:J81" si="19">I82+I90+I93</f>
        <v>0</v>
      </c>
      <c r="J81" s="43">
        <f t="shared" si="19"/>
        <v>0</v>
      </c>
      <c r="K81" s="43">
        <f>K82+K90+K93+K88</f>
        <v>11965</v>
      </c>
      <c r="L81" s="251">
        <f>L82+L90+L88+L93</f>
        <v>11965</v>
      </c>
      <c r="M81" s="252"/>
      <c r="N81" s="253"/>
      <c r="O81" s="251">
        <f>O82+O90+O93+O88</f>
        <v>11965</v>
      </c>
      <c r="P81" s="254"/>
    </row>
    <row r="82" spans="1:16" s="53" customFormat="1" ht="99.75" customHeight="1" x14ac:dyDescent="0.25">
      <c r="A82" s="212"/>
      <c r="B82" s="229"/>
      <c r="C82" s="75" t="s">
        <v>213</v>
      </c>
      <c r="D82" s="70"/>
      <c r="E82" s="70"/>
      <c r="F82" s="57"/>
      <c r="G82" s="40"/>
      <c r="H82" s="43">
        <f>H83+H85</f>
        <v>0</v>
      </c>
      <c r="I82" s="43">
        <f>I83+I85</f>
        <v>0</v>
      </c>
      <c r="J82" s="43">
        <f t="shared" ref="J82:K82" si="20">J83+J85</f>
        <v>0</v>
      </c>
      <c r="K82" s="43">
        <f t="shared" si="20"/>
        <v>7900</v>
      </c>
      <c r="L82" s="251">
        <f>L83+L85</f>
        <v>7900</v>
      </c>
      <c r="M82" s="252"/>
      <c r="N82" s="253"/>
      <c r="O82" s="251">
        <f>O83+O85</f>
        <v>7900</v>
      </c>
      <c r="P82" s="254"/>
    </row>
    <row r="83" spans="1:16" s="28" customFormat="1" ht="76.5" customHeight="1" x14ac:dyDescent="0.25">
      <c r="A83" s="202"/>
      <c r="B83" s="203"/>
      <c r="C83" s="64"/>
      <c r="D83" s="76" t="s">
        <v>324</v>
      </c>
      <c r="E83" s="80" t="s">
        <v>209</v>
      </c>
      <c r="F83" s="58"/>
      <c r="G83" s="36"/>
      <c r="H83" s="35">
        <f>H84</f>
        <v>0</v>
      </c>
      <c r="I83" s="35">
        <f t="shared" ref="I83:K83" si="21">I84</f>
        <v>0</v>
      </c>
      <c r="J83" s="35">
        <f t="shared" si="21"/>
        <v>0</v>
      </c>
      <c r="K83" s="35">
        <f t="shared" si="21"/>
        <v>4900</v>
      </c>
      <c r="L83" s="204">
        <f>L84</f>
        <v>4900</v>
      </c>
      <c r="M83" s="204"/>
      <c r="N83" s="204"/>
      <c r="O83" s="204">
        <f>O84</f>
        <v>4900</v>
      </c>
      <c r="P83" s="205"/>
    </row>
    <row r="84" spans="1:16" s="95" customFormat="1" ht="94.5" customHeight="1" x14ac:dyDescent="0.25">
      <c r="A84" s="222"/>
      <c r="B84" s="255"/>
      <c r="C84" s="64" t="s">
        <v>328</v>
      </c>
      <c r="D84" s="76" t="s">
        <v>325</v>
      </c>
      <c r="E84" s="29" t="s">
        <v>66</v>
      </c>
      <c r="F84" s="58" t="s">
        <v>408</v>
      </c>
      <c r="G84" s="94"/>
      <c r="H84" s="121"/>
      <c r="I84" s="121"/>
      <c r="J84" s="121"/>
      <c r="K84" s="93">
        <v>4900</v>
      </c>
      <c r="L84" s="208">
        <v>4900</v>
      </c>
      <c r="M84" s="208"/>
      <c r="N84" s="208"/>
      <c r="O84" s="208">
        <v>4900</v>
      </c>
      <c r="P84" s="209"/>
    </row>
    <row r="85" spans="1:16" s="28" customFormat="1" ht="34.5" customHeight="1" x14ac:dyDescent="0.25">
      <c r="A85" s="224"/>
      <c r="B85" s="225"/>
      <c r="C85" s="243"/>
      <c r="D85" s="245" t="s">
        <v>327</v>
      </c>
      <c r="E85" s="79" t="s">
        <v>210</v>
      </c>
      <c r="F85" s="247"/>
      <c r="G85" s="249"/>
      <c r="H85" s="230">
        <f>H89</f>
        <v>0</v>
      </c>
      <c r="I85" s="230">
        <f t="shared" ref="I85:J85" si="22">I89</f>
        <v>0</v>
      </c>
      <c r="J85" s="230">
        <f t="shared" si="22"/>
        <v>0</v>
      </c>
      <c r="K85" s="230">
        <f>K87</f>
        <v>3000</v>
      </c>
      <c r="L85" s="232">
        <f>L87</f>
        <v>3000</v>
      </c>
      <c r="M85" s="233"/>
      <c r="N85" s="234"/>
      <c r="O85" s="232">
        <f>O87</f>
        <v>3000</v>
      </c>
      <c r="P85" s="238"/>
    </row>
    <row r="86" spans="1:16" s="28" customFormat="1" ht="48" customHeight="1" x14ac:dyDescent="0.25">
      <c r="A86" s="226"/>
      <c r="B86" s="227"/>
      <c r="C86" s="244"/>
      <c r="D86" s="246"/>
      <c r="E86" s="78" t="s">
        <v>87</v>
      </c>
      <c r="F86" s="248"/>
      <c r="G86" s="250"/>
      <c r="H86" s="231"/>
      <c r="I86" s="231"/>
      <c r="J86" s="231"/>
      <c r="K86" s="231"/>
      <c r="L86" s="235"/>
      <c r="M86" s="236"/>
      <c r="N86" s="237"/>
      <c r="O86" s="235"/>
      <c r="P86" s="239"/>
    </row>
    <row r="87" spans="1:16" s="28" customFormat="1" ht="68.25" customHeight="1" x14ac:dyDescent="0.25">
      <c r="A87" s="174"/>
      <c r="B87" s="179"/>
      <c r="C87" s="186" t="s">
        <v>326</v>
      </c>
      <c r="D87" s="185" t="s">
        <v>330</v>
      </c>
      <c r="E87" s="78"/>
      <c r="F87" s="180"/>
      <c r="G87" s="177"/>
      <c r="H87" s="175"/>
      <c r="I87" s="175"/>
      <c r="J87" s="175"/>
      <c r="K87" s="175">
        <v>3000</v>
      </c>
      <c r="L87" s="201">
        <v>3000</v>
      </c>
      <c r="M87" s="199"/>
      <c r="N87" s="200"/>
      <c r="O87" s="201">
        <v>3000</v>
      </c>
      <c r="P87" s="200"/>
    </row>
    <row r="88" spans="1:16" s="28" customFormat="1" ht="48" customHeight="1" x14ac:dyDescent="0.25">
      <c r="A88" s="174"/>
      <c r="B88" s="179"/>
      <c r="C88" s="176"/>
      <c r="D88" s="71" t="s">
        <v>331</v>
      </c>
      <c r="E88" s="78"/>
      <c r="F88" s="180"/>
      <c r="G88" s="177"/>
      <c r="H88" s="175"/>
      <c r="I88" s="175"/>
      <c r="J88" s="175"/>
      <c r="K88" s="175">
        <f>K89</f>
        <v>1800</v>
      </c>
      <c r="L88" s="194">
        <f>L89</f>
        <v>1800</v>
      </c>
      <c r="M88" s="199"/>
      <c r="N88" s="200"/>
      <c r="O88" s="194">
        <f>O89</f>
        <v>1800</v>
      </c>
      <c r="P88" s="195"/>
    </row>
    <row r="89" spans="1:16" s="95" customFormat="1" ht="71.25" customHeight="1" x14ac:dyDescent="0.25">
      <c r="A89" s="222"/>
      <c r="B89" s="255"/>
      <c r="C89" s="64" t="s">
        <v>212</v>
      </c>
      <c r="D89" s="71" t="s">
        <v>331</v>
      </c>
      <c r="E89" s="77" t="s">
        <v>66</v>
      </c>
      <c r="F89" s="58" t="s">
        <v>408</v>
      </c>
      <c r="G89" s="94"/>
      <c r="H89" s="121"/>
      <c r="I89" s="121"/>
      <c r="J89" s="121"/>
      <c r="K89" s="93">
        <v>1800</v>
      </c>
      <c r="L89" s="208">
        <v>1800</v>
      </c>
      <c r="M89" s="208"/>
      <c r="N89" s="208"/>
      <c r="O89" s="208">
        <v>1800</v>
      </c>
      <c r="P89" s="209"/>
    </row>
    <row r="90" spans="1:16" s="53" customFormat="1" ht="31.5" x14ac:dyDescent="0.25">
      <c r="A90" s="212"/>
      <c r="B90" s="229"/>
      <c r="C90" s="75" t="s">
        <v>43</v>
      </c>
      <c r="D90" s="70"/>
      <c r="E90" s="70"/>
      <c r="F90" s="57"/>
      <c r="G90" s="40"/>
      <c r="H90" s="43">
        <f>H91</f>
        <v>0</v>
      </c>
      <c r="I90" s="43">
        <f t="shared" ref="I90:K90" si="23">I91</f>
        <v>0</v>
      </c>
      <c r="J90" s="43">
        <f t="shared" si="23"/>
        <v>0</v>
      </c>
      <c r="K90" s="43">
        <f t="shared" si="23"/>
        <v>10</v>
      </c>
      <c r="L90" s="251">
        <f>L91</f>
        <v>10</v>
      </c>
      <c r="M90" s="252"/>
      <c r="N90" s="253"/>
      <c r="O90" s="251">
        <f>O91</f>
        <v>10</v>
      </c>
      <c r="P90" s="254"/>
    </row>
    <row r="91" spans="1:16" s="28" customFormat="1" ht="54" customHeight="1" x14ac:dyDescent="0.25">
      <c r="A91" s="202"/>
      <c r="B91" s="203"/>
      <c r="C91" s="64"/>
      <c r="D91" s="71" t="s">
        <v>73</v>
      </c>
      <c r="E91" s="80" t="s">
        <v>211</v>
      </c>
      <c r="F91" s="58"/>
      <c r="G91" s="36"/>
      <c r="H91" s="35">
        <f>H92</f>
        <v>0</v>
      </c>
      <c r="I91" s="35">
        <f t="shared" ref="I91:K91" si="24">I92</f>
        <v>0</v>
      </c>
      <c r="J91" s="35">
        <f t="shared" si="24"/>
        <v>0</v>
      </c>
      <c r="K91" s="35">
        <f t="shared" si="24"/>
        <v>10</v>
      </c>
      <c r="L91" s="204">
        <f>L92</f>
        <v>10</v>
      </c>
      <c r="M91" s="204"/>
      <c r="N91" s="204"/>
      <c r="O91" s="204">
        <f>O92</f>
        <v>10</v>
      </c>
      <c r="P91" s="205"/>
    </row>
    <row r="92" spans="1:16" s="95" customFormat="1" ht="52.5" customHeight="1" x14ac:dyDescent="0.25">
      <c r="A92" s="222"/>
      <c r="B92" s="255"/>
      <c r="C92" s="187" t="s">
        <v>329</v>
      </c>
      <c r="D92" s="71" t="s">
        <v>332</v>
      </c>
      <c r="E92" s="65" t="s">
        <v>66</v>
      </c>
      <c r="F92" s="58" t="s">
        <v>408</v>
      </c>
      <c r="G92" s="94"/>
      <c r="H92" s="121"/>
      <c r="I92" s="121"/>
      <c r="J92" s="121"/>
      <c r="K92" s="93">
        <v>10</v>
      </c>
      <c r="L92" s="208">
        <v>10</v>
      </c>
      <c r="M92" s="208"/>
      <c r="N92" s="208"/>
      <c r="O92" s="208">
        <v>10</v>
      </c>
      <c r="P92" s="209"/>
    </row>
    <row r="93" spans="1:16" s="53" customFormat="1" ht="93.75" customHeight="1" x14ac:dyDescent="0.25">
      <c r="A93" s="212"/>
      <c r="B93" s="229"/>
      <c r="C93" s="75" t="s">
        <v>88</v>
      </c>
      <c r="D93" s="70"/>
      <c r="E93" s="42"/>
      <c r="F93" s="57"/>
      <c r="G93" s="40"/>
      <c r="H93" s="43">
        <f>H94</f>
        <v>0</v>
      </c>
      <c r="I93" s="43">
        <f>I94</f>
        <v>0</v>
      </c>
      <c r="J93" s="43">
        <f t="shared" ref="J93:K93" si="25">J94</f>
        <v>0</v>
      </c>
      <c r="K93" s="43">
        <f t="shared" si="25"/>
        <v>2255</v>
      </c>
      <c r="L93" s="251">
        <f>L94</f>
        <v>2255</v>
      </c>
      <c r="M93" s="252"/>
      <c r="N93" s="253"/>
      <c r="O93" s="251">
        <f>O94</f>
        <v>2255</v>
      </c>
      <c r="P93" s="254"/>
    </row>
    <row r="94" spans="1:16" s="28" customFormat="1" ht="29.25" customHeight="1" x14ac:dyDescent="0.25">
      <c r="A94" s="224"/>
      <c r="B94" s="225"/>
      <c r="C94" s="243"/>
      <c r="D94" s="245" t="s">
        <v>91</v>
      </c>
      <c r="E94" s="81" t="s">
        <v>89</v>
      </c>
      <c r="F94" s="247"/>
      <c r="G94" s="249"/>
      <c r="H94" s="230">
        <f>H96</f>
        <v>0</v>
      </c>
      <c r="I94" s="230">
        <f>I96</f>
        <v>0</v>
      </c>
      <c r="J94" s="230">
        <f>J96</f>
        <v>0</v>
      </c>
      <c r="K94" s="230">
        <f>K96</f>
        <v>2255</v>
      </c>
      <c r="L94" s="232">
        <f>L96</f>
        <v>2255</v>
      </c>
      <c r="M94" s="233"/>
      <c r="N94" s="234"/>
      <c r="O94" s="232">
        <f>O96</f>
        <v>2255</v>
      </c>
      <c r="P94" s="238"/>
    </row>
    <row r="95" spans="1:16" s="28" customFormat="1" ht="32.25" customHeight="1" x14ac:dyDescent="0.25">
      <c r="A95" s="226"/>
      <c r="B95" s="227"/>
      <c r="C95" s="244"/>
      <c r="D95" s="246"/>
      <c r="E95" s="82" t="s">
        <v>90</v>
      </c>
      <c r="F95" s="248"/>
      <c r="G95" s="250"/>
      <c r="H95" s="231"/>
      <c r="I95" s="231"/>
      <c r="J95" s="231"/>
      <c r="K95" s="231"/>
      <c r="L95" s="235"/>
      <c r="M95" s="236"/>
      <c r="N95" s="237"/>
      <c r="O95" s="235"/>
      <c r="P95" s="239"/>
    </row>
    <row r="96" spans="1:16" s="95" customFormat="1" ht="69.75" customHeight="1" x14ac:dyDescent="0.25">
      <c r="A96" s="222"/>
      <c r="B96" s="255"/>
      <c r="C96" s="64" t="s">
        <v>334</v>
      </c>
      <c r="D96" s="71" t="s">
        <v>333</v>
      </c>
      <c r="E96" s="77" t="s">
        <v>66</v>
      </c>
      <c r="F96" s="58" t="s">
        <v>408</v>
      </c>
      <c r="G96" s="94"/>
      <c r="H96" s="121"/>
      <c r="I96" s="121"/>
      <c r="J96" s="121"/>
      <c r="K96" s="93">
        <v>2255</v>
      </c>
      <c r="L96" s="208">
        <v>2255</v>
      </c>
      <c r="M96" s="208"/>
      <c r="N96" s="208"/>
      <c r="O96" s="208">
        <v>2255</v>
      </c>
      <c r="P96" s="209"/>
    </row>
    <row r="97" spans="1:16" s="39" customFormat="1" ht="38.25" customHeight="1" x14ac:dyDescent="0.25">
      <c r="A97" s="212"/>
      <c r="B97" s="229"/>
      <c r="C97" s="69" t="s">
        <v>215</v>
      </c>
      <c r="D97" s="70"/>
      <c r="E97" s="70"/>
      <c r="F97" s="57"/>
      <c r="G97" s="40"/>
      <c r="H97" s="43">
        <f>H98</f>
        <v>0</v>
      </c>
      <c r="I97" s="43">
        <f t="shared" ref="I97:K97" si="26">I98</f>
        <v>0</v>
      </c>
      <c r="J97" s="43">
        <f t="shared" si="26"/>
        <v>0</v>
      </c>
      <c r="K97" s="43">
        <f t="shared" si="26"/>
        <v>1080</v>
      </c>
      <c r="L97" s="220">
        <f>L98</f>
        <v>1080</v>
      </c>
      <c r="M97" s="220"/>
      <c r="N97" s="220"/>
      <c r="O97" s="220">
        <f>O98</f>
        <v>1080</v>
      </c>
      <c r="P97" s="221"/>
    </row>
    <row r="98" spans="1:16" s="28" customFormat="1" ht="23.25" customHeight="1" x14ac:dyDescent="0.25">
      <c r="A98" s="202"/>
      <c r="B98" s="203"/>
      <c r="C98" s="69" t="s">
        <v>216</v>
      </c>
      <c r="D98" s="65"/>
      <c r="E98" s="65"/>
      <c r="F98" s="58"/>
      <c r="G98" s="36"/>
      <c r="H98" s="35">
        <f>H99+H101+H103</f>
        <v>0</v>
      </c>
      <c r="I98" s="35">
        <f t="shared" ref="I98:K98" si="27">I99+I101+I103</f>
        <v>0</v>
      </c>
      <c r="J98" s="35">
        <f t="shared" si="27"/>
        <v>0</v>
      </c>
      <c r="K98" s="35">
        <f t="shared" si="27"/>
        <v>1080</v>
      </c>
      <c r="L98" s="204">
        <f>L99+L101+L103</f>
        <v>1080</v>
      </c>
      <c r="M98" s="204"/>
      <c r="N98" s="204"/>
      <c r="O98" s="204">
        <f>O99+O101+O103</f>
        <v>1080</v>
      </c>
      <c r="P98" s="205"/>
    </row>
    <row r="99" spans="1:16" s="28" customFormat="1" ht="33" customHeight="1" x14ac:dyDescent="0.25">
      <c r="A99" s="202"/>
      <c r="B99" s="228"/>
      <c r="C99" s="64"/>
      <c r="D99" s="67" t="s">
        <v>98</v>
      </c>
      <c r="E99" s="80" t="s">
        <v>218</v>
      </c>
      <c r="F99" s="58"/>
      <c r="G99" s="36"/>
      <c r="H99" s="59">
        <f>H100</f>
        <v>0</v>
      </c>
      <c r="I99" s="59">
        <f t="shared" ref="I99:K99" si="28">I100</f>
        <v>0</v>
      </c>
      <c r="J99" s="131">
        <f t="shared" si="28"/>
        <v>0</v>
      </c>
      <c r="K99" s="59">
        <f t="shared" si="28"/>
        <v>700</v>
      </c>
      <c r="L99" s="194">
        <f>L100</f>
        <v>700</v>
      </c>
      <c r="M99" s="240"/>
      <c r="N99" s="241"/>
      <c r="O99" s="194">
        <f>O100</f>
        <v>700</v>
      </c>
      <c r="P99" s="242"/>
    </row>
    <row r="100" spans="1:16" s="95" customFormat="1" ht="81.75" customHeight="1" x14ac:dyDescent="0.25">
      <c r="A100" s="222"/>
      <c r="B100" s="223"/>
      <c r="C100" s="64" t="s">
        <v>217</v>
      </c>
      <c r="D100" s="67" t="s">
        <v>97</v>
      </c>
      <c r="E100" s="77" t="s">
        <v>66</v>
      </c>
      <c r="F100" s="58" t="s">
        <v>92</v>
      </c>
      <c r="G100" s="94"/>
      <c r="H100" s="120"/>
      <c r="I100" s="120"/>
      <c r="J100" s="134"/>
      <c r="K100" s="93">
        <v>700</v>
      </c>
      <c r="L100" s="214">
        <v>700</v>
      </c>
      <c r="M100" s="215"/>
      <c r="N100" s="216"/>
      <c r="O100" s="214">
        <v>700</v>
      </c>
      <c r="P100" s="217"/>
    </row>
    <row r="101" spans="1:16" s="28" customFormat="1" ht="50.25" customHeight="1" x14ac:dyDescent="0.25">
      <c r="A101" s="202"/>
      <c r="B101" s="203"/>
      <c r="C101" s="64"/>
      <c r="D101" s="65" t="s">
        <v>95</v>
      </c>
      <c r="E101" s="64" t="s">
        <v>222</v>
      </c>
      <c r="F101" s="58"/>
      <c r="G101" s="36"/>
      <c r="H101" s="35">
        <f>H102</f>
        <v>0</v>
      </c>
      <c r="I101" s="35">
        <f t="shared" ref="I101:K101" si="29">I102</f>
        <v>0</v>
      </c>
      <c r="J101" s="35">
        <f t="shared" si="29"/>
        <v>0</v>
      </c>
      <c r="K101" s="35">
        <f t="shared" si="29"/>
        <v>230</v>
      </c>
      <c r="L101" s="204">
        <f>L102</f>
        <v>230</v>
      </c>
      <c r="M101" s="204"/>
      <c r="N101" s="204"/>
      <c r="O101" s="204">
        <f>O102</f>
        <v>230</v>
      </c>
      <c r="P101" s="205"/>
    </row>
    <row r="102" spans="1:16" s="95" customFormat="1" ht="60" customHeight="1" x14ac:dyDescent="0.25">
      <c r="A102" s="222"/>
      <c r="B102" s="255"/>
      <c r="C102" s="64" t="s">
        <v>219</v>
      </c>
      <c r="D102" s="65" t="s">
        <v>96</v>
      </c>
      <c r="E102" s="77" t="s">
        <v>66</v>
      </c>
      <c r="F102" s="58" t="s">
        <v>92</v>
      </c>
      <c r="G102" s="94"/>
      <c r="H102" s="121"/>
      <c r="I102" s="121"/>
      <c r="J102" s="121"/>
      <c r="K102" s="93">
        <v>230</v>
      </c>
      <c r="L102" s="208">
        <v>230</v>
      </c>
      <c r="M102" s="208"/>
      <c r="N102" s="208"/>
      <c r="O102" s="208">
        <v>230</v>
      </c>
      <c r="P102" s="209"/>
    </row>
    <row r="103" spans="1:16" s="28" customFormat="1" ht="35.25" customHeight="1" x14ac:dyDescent="0.25">
      <c r="A103" s="202"/>
      <c r="B103" s="203"/>
      <c r="C103" s="64"/>
      <c r="D103" s="65" t="s">
        <v>94</v>
      </c>
      <c r="E103" s="64" t="s">
        <v>221</v>
      </c>
      <c r="F103" s="58"/>
      <c r="G103" s="36"/>
      <c r="H103" s="35">
        <f>H104</f>
        <v>0</v>
      </c>
      <c r="I103" s="35">
        <f t="shared" ref="I103:K103" si="30">I104</f>
        <v>0</v>
      </c>
      <c r="J103" s="35">
        <f t="shared" si="30"/>
        <v>0</v>
      </c>
      <c r="K103" s="35">
        <f t="shared" si="30"/>
        <v>150</v>
      </c>
      <c r="L103" s="204">
        <f>L104</f>
        <v>150</v>
      </c>
      <c r="M103" s="204"/>
      <c r="N103" s="204"/>
      <c r="O103" s="204">
        <f>O104</f>
        <v>150</v>
      </c>
      <c r="P103" s="205"/>
    </row>
    <row r="104" spans="1:16" s="95" customFormat="1" ht="99.75" customHeight="1" x14ac:dyDescent="0.25">
      <c r="A104" s="222"/>
      <c r="B104" s="255"/>
      <c r="C104" s="64" t="s">
        <v>220</v>
      </c>
      <c r="D104" s="65" t="s">
        <v>93</v>
      </c>
      <c r="E104" s="77" t="s">
        <v>66</v>
      </c>
      <c r="F104" s="58" t="s">
        <v>92</v>
      </c>
      <c r="G104" s="94"/>
      <c r="H104" s="121"/>
      <c r="I104" s="121"/>
      <c r="J104" s="121"/>
      <c r="K104" s="93">
        <v>150</v>
      </c>
      <c r="L104" s="208">
        <v>150</v>
      </c>
      <c r="M104" s="208"/>
      <c r="N104" s="208"/>
      <c r="O104" s="208">
        <v>150</v>
      </c>
      <c r="P104" s="209"/>
    </row>
    <row r="105" spans="1:16" s="39" customFormat="1" ht="36.75" customHeight="1" x14ac:dyDescent="0.25">
      <c r="A105" s="212"/>
      <c r="B105" s="229"/>
      <c r="C105" s="69" t="s">
        <v>223</v>
      </c>
      <c r="D105" s="70"/>
      <c r="E105" s="70"/>
      <c r="F105" s="57"/>
      <c r="G105" s="40"/>
      <c r="H105" s="43">
        <f>H106</f>
        <v>0</v>
      </c>
      <c r="I105" s="43">
        <f t="shared" ref="I105:K107" si="31">I106</f>
        <v>0</v>
      </c>
      <c r="J105" s="43">
        <f t="shared" si="31"/>
        <v>0</v>
      </c>
      <c r="K105" s="43">
        <f t="shared" si="31"/>
        <v>123.1</v>
      </c>
      <c r="L105" s="220">
        <f>L106</f>
        <v>123.1</v>
      </c>
      <c r="M105" s="220"/>
      <c r="N105" s="220"/>
      <c r="O105" s="220">
        <f>O106</f>
        <v>123.1</v>
      </c>
      <c r="P105" s="221"/>
    </row>
    <row r="106" spans="1:16" s="39" customFormat="1" ht="52.5" customHeight="1" x14ac:dyDescent="0.25">
      <c r="A106" s="212"/>
      <c r="B106" s="229"/>
      <c r="C106" s="69" t="s">
        <v>224</v>
      </c>
      <c r="D106" s="70"/>
      <c r="E106" s="70"/>
      <c r="F106" s="57"/>
      <c r="G106" s="40"/>
      <c r="H106" s="43">
        <f>H107</f>
        <v>0</v>
      </c>
      <c r="I106" s="43">
        <f t="shared" si="31"/>
        <v>0</v>
      </c>
      <c r="J106" s="43">
        <f t="shared" si="31"/>
        <v>0</v>
      </c>
      <c r="K106" s="43">
        <f t="shared" si="31"/>
        <v>123.1</v>
      </c>
      <c r="L106" s="220">
        <f>L107</f>
        <v>123.1</v>
      </c>
      <c r="M106" s="220"/>
      <c r="N106" s="220"/>
      <c r="O106" s="220">
        <f>O107</f>
        <v>123.1</v>
      </c>
      <c r="P106" s="221"/>
    </row>
    <row r="107" spans="1:16" s="28" customFormat="1" ht="50.25" customHeight="1" x14ac:dyDescent="0.25">
      <c r="A107" s="202"/>
      <c r="B107" s="203"/>
      <c r="C107" s="64"/>
      <c r="D107" s="71" t="s">
        <v>226</v>
      </c>
      <c r="E107" s="68" t="s">
        <v>225</v>
      </c>
      <c r="F107" s="58"/>
      <c r="G107" s="36"/>
      <c r="H107" s="141">
        <f>H108</f>
        <v>0</v>
      </c>
      <c r="I107" s="141">
        <f t="shared" si="31"/>
        <v>0</v>
      </c>
      <c r="J107" s="141">
        <f t="shared" si="31"/>
        <v>0</v>
      </c>
      <c r="K107" s="141">
        <f t="shared" si="31"/>
        <v>123.1</v>
      </c>
      <c r="L107" s="204">
        <f>L108</f>
        <v>123.1</v>
      </c>
      <c r="M107" s="204"/>
      <c r="N107" s="204"/>
      <c r="O107" s="204">
        <f>O108</f>
        <v>123.1</v>
      </c>
      <c r="P107" s="205"/>
    </row>
    <row r="108" spans="1:16" s="95" customFormat="1" ht="52.5" customHeight="1" x14ac:dyDescent="0.25">
      <c r="A108" s="222"/>
      <c r="B108" s="255"/>
      <c r="C108" s="186" t="s">
        <v>337</v>
      </c>
      <c r="D108" s="71" t="s">
        <v>336</v>
      </c>
      <c r="E108" s="65" t="s">
        <v>66</v>
      </c>
      <c r="F108" s="58" t="s">
        <v>335</v>
      </c>
      <c r="G108" s="94"/>
      <c r="H108" s="142"/>
      <c r="I108" s="142"/>
      <c r="J108" s="142"/>
      <c r="K108" s="142">
        <v>123.1</v>
      </c>
      <c r="L108" s="208">
        <v>123.1</v>
      </c>
      <c r="M108" s="208"/>
      <c r="N108" s="208"/>
      <c r="O108" s="208">
        <v>123.1</v>
      </c>
      <c r="P108" s="209"/>
    </row>
    <row r="109" spans="1:16" s="39" customFormat="1" ht="31.5" x14ac:dyDescent="0.25">
      <c r="A109" s="212"/>
      <c r="B109" s="229"/>
      <c r="C109" s="69" t="s">
        <v>44</v>
      </c>
      <c r="D109" s="72"/>
      <c r="E109" s="38"/>
      <c r="F109" s="57"/>
      <c r="G109" s="40"/>
      <c r="H109" s="60">
        <f>H110+H113+H116</f>
        <v>0</v>
      </c>
      <c r="I109" s="60">
        <f t="shared" ref="I109:K109" si="32">I110+I113+I116</f>
        <v>0</v>
      </c>
      <c r="J109" s="133">
        <f t="shared" si="32"/>
        <v>0</v>
      </c>
      <c r="K109" s="60">
        <f t="shared" si="32"/>
        <v>1265</v>
      </c>
      <c r="L109" s="220">
        <f>L110+L113+L116</f>
        <v>25</v>
      </c>
      <c r="M109" s="220"/>
      <c r="N109" s="220"/>
      <c r="O109" s="220">
        <f>O110+O113+O116</f>
        <v>25</v>
      </c>
      <c r="P109" s="221"/>
    </row>
    <row r="110" spans="1:16" s="28" customFormat="1" ht="50.25" hidden="1" customHeight="1" x14ac:dyDescent="0.25">
      <c r="A110" s="224"/>
      <c r="B110" s="225"/>
      <c r="C110" s="243"/>
      <c r="D110" s="284" t="s">
        <v>106</v>
      </c>
      <c r="E110" s="86" t="s">
        <v>100</v>
      </c>
      <c r="F110" s="247"/>
      <c r="G110" s="249"/>
      <c r="H110" s="230">
        <f>H112</f>
        <v>0</v>
      </c>
      <c r="I110" s="230">
        <f t="shared" ref="I110:K110" si="33">I112</f>
        <v>0</v>
      </c>
      <c r="J110" s="230">
        <f t="shared" si="33"/>
        <v>0</v>
      </c>
      <c r="K110" s="230">
        <f t="shared" si="33"/>
        <v>0</v>
      </c>
      <c r="L110" s="232">
        <f>L112</f>
        <v>0</v>
      </c>
      <c r="M110" s="233"/>
      <c r="N110" s="234"/>
      <c r="O110" s="232">
        <f>O112</f>
        <v>0</v>
      </c>
      <c r="P110" s="238"/>
    </row>
    <row r="111" spans="1:16" s="28" customFormat="1" ht="52.5" hidden="1" customHeight="1" x14ac:dyDescent="0.25">
      <c r="A111" s="226"/>
      <c r="B111" s="227"/>
      <c r="C111" s="244"/>
      <c r="D111" s="285"/>
      <c r="E111" s="87" t="s">
        <v>99</v>
      </c>
      <c r="F111" s="248"/>
      <c r="G111" s="250"/>
      <c r="H111" s="231"/>
      <c r="I111" s="231"/>
      <c r="J111" s="231"/>
      <c r="K111" s="231"/>
      <c r="L111" s="235"/>
      <c r="M111" s="236"/>
      <c r="N111" s="237"/>
      <c r="O111" s="235"/>
      <c r="P111" s="239"/>
    </row>
    <row r="112" spans="1:16" s="28" customFormat="1" ht="94.5" hidden="1" x14ac:dyDescent="0.25">
      <c r="A112" s="202"/>
      <c r="B112" s="203"/>
      <c r="C112" s="64" t="s">
        <v>45</v>
      </c>
      <c r="D112" s="65" t="s">
        <v>105</v>
      </c>
      <c r="E112" s="85" t="s">
        <v>66</v>
      </c>
      <c r="F112" s="58" t="s">
        <v>74</v>
      </c>
      <c r="G112" s="36"/>
      <c r="H112" s="121">
        <v>0</v>
      </c>
      <c r="I112" s="121">
        <v>0</v>
      </c>
      <c r="J112" s="121">
        <v>0</v>
      </c>
      <c r="K112" s="93">
        <v>0</v>
      </c>
      <c r="L112" s="208">
        <v>0</v>
      </c>
      <c r="M112" s="208"/>
      <c r="N112" s="208"/>
      <c r="O112" s="208">
        <v>0</v>
      </c>
      <c r="P112" s="209"/>
    </row>
    <row r="113" spans="1:226" s="28" customFormat="1" ht="47.25" x14ac:dyDescent="0.25">
      <c r="A113" s="224"/>
      <c r="B113" s="225"/>
      <c r="C113" s="243"/>
      <c r="D113" s="284" t="s">
        <v>338</v>
      </c>
      <c r="E113" s="86" t="s">
        <v>101</v>
      </c>
      <c r="F113" s="247"/>
      <c r="G113" s="249"/>
      <c r="H113" s="230">
        <f>H115</f>
        <v>0</v>
      </c>
      <c r="I113" s="230">
        <f t="shared" ref="I113:K113" si="34">I115</f>
        <v>0</v>
      </c>
      <c r="J113" s="230">
        <f t="shared" si="34"/>
        <v>0</v>
      </c>
      <c r="K113" s="230">
        <f t="shared" si="34"/>
        <v>1265</v>
      </c>
      <c r="L113" s="232">
        <f>L115</f>
        <v>25</v>
      </c>
      <c r="M113" s="233"/>
      <c r="N113" s="234"/>
      <c r="O113" s="232">
        <f>O115</f>
        <v>25</v>
      </c>
      <c r="P113" s="238"/>
    </row>
    <row r="114" spans="1:226" s="28" customFormat="1" ht="52.5" customHeight="1" x14ac:dyDescent="0.25">
      <c r="A114" s="226"/>
      <c r="B114" s="227"/>
      <c r="C114" s="244"/>
      <c r="D114" s="285"/>
      <c r="E114" s="87" t="s">
        <v>102</v>
      </c>
      <c r="F114" s="248"/>
      <c r="G114" s="250"/>
      <c r="H114" s="231"/>
      <c r="I114" s="231"/>
      <c r="J114" s="231"/>
      <c r="K114" s="231"/>
      <c r="L114" s="235"/>
      <c r="M114" s="236"/>
      <c r="N114" s="237"/>
      <c r="O114" s="235"/>
      <c r="P114" s="239"/>
    </row>
    <row r="115" spans="1:226" s="28" customFormat="1" ht="97.5" customHeight="1" x14ac:dyDescent="0.25">
      <c r="A115" s="202"/>
      <c r="B115" s="203"/>
      <c r="C115" s="189" t="s">
        <v>339</v>
      </c>
      <c r="D115" s="65" t="s">
        <v>361</v>
      </c>
      <c r="E115" s="85" t="s">
        <v>66</v>
      </c>
      <c r="F115" s="58" t="s">
        <v>408</v>
      </c>
      <c r="G115" s="36"/>
      <c r="H115" s="121"/>
      <c r="I115" s="121"/>
      <c r="J115" s="121"/>
      <c r="K115" s="93">
        <v>1265</v>
      </c>
      <c r="L115" s="208">
        <v>25</v>
      </c>
      <c r="M115" s="208"/>
      <c r="N115" s="208"/>
      <c r="O115" s="208">
        <v>25</v>
      </c>
      <c r="P115" s="209"/>
    </row>
    <row r="116" spans="1:226" s="28" customFormat="1" ht="31.5" hidden="1" x14ac:dyDescent="0.25">
      <c r="A116" s="202"/>
      <c r="B116" s="203"/>
      <c r="C116" s="64"/>
      <c r="D116" s="67" t="s">
        <v>103</v>
      </c>
      <c r="E116" s="80" t="s">
        <v>46</v>
      </c>
      <c r="F116" s="58"/>
      <c r="G116" s="36"/>
      <c r="H116" s="119">
        <f>H117</f>
        <v>0</v>
      </c>
      <c r="I116" s="119">
        <f t="shared" ref="I116:K116" si="35">I117</f>
        <v>0</v>
      </c>
      <c r="J116" s="131">
        <f t="shared" si="35"/>
        <v>0</v>
      </c>
      <c r="K116" s="88">
        <f t="shared" si="35"/>
        <v>0</v>
      </c>
      <c r="L116" s="204">
        <f>L117</f>
        <v>0</v>
      </c>
      <c r="M116" s="204"/>
      <c r="N116" s="204"/>
      <c r="O116" s="204">
        <f>O117</f>
        <v>0</v>
      </c>
      <c r="P116" s="205"/>
    </row>
    <row r="117" spans="1:226" s="28" customFormat="1" ht="53.25" hidden="1" customHeight="1" x14ac:dyDescent="0.25">
      <c r="A117" s="202"/>
      <c r="B117" s="203"/>
      <c r="C117" s="64" t="s">
        <v>107</v>
      </c>
      <c r="D117" s="65" t="s">
        <v>104</v>
      </c>
      <c r="E117" s="29" t="s">
        <v>66</v>
      </c>
      <c r="F117" s="58" t="s">
        <v>74</v>
      </c>
      <c r="G117" s="36"/>
      <c r="H117" s="121"/>
      <c r="I117" s="121"/>
      <c r="J117" s="121"/>
      <c r="K117" s="93">
        <v>0</v>
      </c>
      <c r="L117" s="208">
        <v>0</v>
      </c>
      <c r="M117" s="208"/>
      <c r="N117" s="208"/>
      <c r="O117" s="208">
        <v>0</v>
      </c>
      <c r="P117" s="209"/>
    </row>
    <row r="118" spans="1:226" s="39" customFormat="1" x14ac:dyDescent="0.25">
      <c r="A118" s="212"/>
      <c r="B118" s="229"/>
      <c r="C118" s="147" t="s">
        <v>47</v>
      </c>
      <c r="D118" s="72"/>
      <c r="E118" s="38"/>
      <c r="F118" s="57"/>
      <c r="G118" s="40"/>
      <c r="H118" s="133">
        <f>H119+H121+H123+H129+H133+H160</f>
        <v>0</v>
      </c>
      <c r="I118" s="133">
        <f>I119+I121+I123+I129+I133+I160</f>
        <v>0</v>
      </c>
      <c r="J118" s="133">
        <f>J119+J121+J123+J129+J133+J160</f>
        <v>0</v>
      </c>
      <c r="K118" s="133">
        <f>K138+K139+K140+K141+K142+K143+K144+K145+K146+K147+K148+K149+K150+K151+K152+K153+K154+K155+K156+K157+K158</f>
        <v>720.5</v>
      </c>
      <c r="L118" s="251">
        <f>L138+L139+L140+L141+L142+L143+L144+L145+L146+L147+L148+L149+L150+L151+L152+L153+L154+L155+L156+L157+L158</f>
        <v>720.5</v>
      </c>
      <c r="M118" s="252"/>
      <c r="N118" s="253"/>
      <c r="O118" s="220">
        <f>O138+O139+O140+O141+O142+O143+O144+O145+O146+O147+O148+O149+O150+O151+O152+O153+O154+O155+O156+O157+O158</f>
        <v>720.5</v>
      </c>
      <c r="P118" s="221"/>
    </row>
    <row r="119" spans="1:226" s="39" customFormat="1" ht="31.5" hidden="1" x14ac:dyDescent="0.25">
      <c r="A119" s="212"/>
      <c r="B119" s="213"/>
      <c r="C119" s="125"/>
      <c r="D119" s="145" t="s">
        <v>137</v>
      </c>
      <c r="E119" s="123" t="s">
        <v>136</v>
      </c>
      <c r="F119" s="124"/>
      <c r="G119" s="127"/>
      <c r="H119" s="146">
        <f>H120</f>
        <v>0</v>
      </c>
      <c r="I119" s="146">
        <f t="shared" ref="I119:J119" si="36">I120</f>
        <v>0</v>
      </c>
      <c r="J119" s="146">
        <f t="shared" si="36"/>
        <v>0</v>
      </c>
      <c r="K119" s="146">
        <f>K120</f>
        <v>0</v>
      </c>
      <c r="L119" s="214">
        <f>L120</f>
        <v>0</v>
      </c>
      <c r="M119" s="215"/>
      <c r="N119" s="216"/>
      <c r="O119" s="214">
        <f>O120</f>
        <v>0</v>
      </c>
      <c r="P119" s="217"/>
    </row>
    <row r="120" spans="1:226" s="39" customFormat="1" ht="87" hidden="1" customHeight="1" x14ac:dyDescent="0.25">
      <c r="A120" s="212"/>
      <c r="B120" s="213"/>
      <c r="C120" s="126" t="s">
        <v>138</v>
      </c>
      <c r="D120" s="67" t="s">
        <v>227</v>
      </c>
      <c r="E120" s="67" t="s">
        <v>66</v>
      </c>
      <c r="F120" s="58" t="s">
        <v>63</v>
      </c>
      <c r="G120" s="127"/>
      <c r="H120" s="128"/>
      <c r="I120" s="128"/>
      <c r="J120" s="128"/>
      <c r="K120" s="128">
        <v>0</v>
      </c>
      <c r="L120" s="194">
        <v>0</v>
      </c>
      <c r="M120" s="240"/>
      <c r="N120" s="241"/>
      <c r="O120" s="194">
        <v>0</v>
      </c>
      <c r="P120" s="242"/>
    </row>
    <row r="121" spans="1:226" s="39" customFormat="1" ht="77.25" hidden="1" customHeight="1" x14ac:dyDescent="0.25">
      <c r="A121" s="212"/>
      <c r="B121" s="213"/>
      <c r="C121" s="136"/>
      <c r="D121" s="122" t="s">
        <v>144</v>
      </c>
      <c r="E121" s="123" t="s">
        <v>143</v>
      </c>
      <c r="F121" s="137"/>
      <c r="G121" s="138"/>
      <c r="H121" s="146">
        <f>H122</f>
        <v>0</v>
      </c>
      <c r="I121" s="146">
        <f t="shared" ref="I121:J121" si="37">I122</f>
        <v>0</v>
      </c>
      <c r="J121" s="146">
        <f t="shared" si="37"/>
        <v>0</v>
      </c>
      <c r="K121" s="146">
        <f>K122</f>
        <v>0</v>
      </c>
      <c r="L121" s="214">
        <f>L122</f>
        <v>0</v>
      </c>
      <c r="M121" s="215"/>
      <c r="N121" s="216"/>
      <c r="O121" s="214">
        <f>O122</f>
        <v>0</v>
      </c>
      <c r="P121" s="217"/>
    </row>
    <row r="122" spans="1:226" s="39" customFormat="1" ht="103.5" hidden="1" customHeight="1" x14ac:dyDescent="0.25">
      <c r="A122" s="212"/>
      <c r="B122" s="213"/>
      <c r="C122" s="126" t="s">
        <v>139</v>
      </c>
      <c r="D122" s="67" t="s">
        <v>145</v>
      </c>
      <c r="E122" s="123" t="s">
        <v>66</v>
      </c>
      <c r="F122" s="58" t="s">
        <v>123</v>
      </c>
      <c r="G122" s="127"/>
      <c r="H122" s="128"/>
      <c r="I122" s="128"/>
      <c r="J122" s="128"/>
      <c r="K122" s="128">
        <v>0</v>
      </c>
      <c r="L122" s="194">
        <v>0</v>
      </c>
      <c r="M122" s="240"/>
      <c r="N122" s="241"/>
      <c r="O122" s="194">
        <v>0</v>
      </c>
      <c r="P122" s="242"/>
    </row>
    <row r="123" spans="1:226" s="28" customFormat="1" ht="51.75" hidden="1" customHeight="1" x14ac:dyDescent="0.25">
      <c r="A123" s="224"/>
      <c r="B123" s="270"/>
      <c r="C123" s="266"/>
      <c r="D123" s="268" t="s">
        <v>113</v>
      </c>
      <c r="E123" s="81" t="s">
        <v>111</v>
      </c>
      <c r="F123" s="272"/>
      <c r="G123" s="249"/>
      <c r="H123" s="274">
        <f>H126+H127+H128+H125</f>
        <v>0</v>
      </c>
      <c r="I123" s="274">
        <f t="shared" ref="I123:J123" si="38">I126+I127+I128+I125</f>
        <v>0</v>
      </c>
      <c r="J123" s="274">
        <f t="shared" si="38"/>
        <v>0</v>
      </c>
      <c r="K123" s="274">
        <f>K126+K127+K128+K125</f>
        <v>0</v>
      </c>
      <c r="L123" s="276">
        <f>L126+L127+L128+L125</f>
        <v>0</v>
      </c>
      <c r="M123" s="277"/>
      <c r="N123" s="278"/>
      <c r="O123" s="276">
        <f>O126+O127+O128+O125</f>
        <v>0</v>
      </c>
      <c r="P123" s="282"/>
    </row>
    <row r="124" spans="1:226" s="28" customFormat="1" ht="72" hidden="1" customHeight="1" x14ac:dyDescent="0.25">
      <c r="A124" s="226"/>
      <c r="B124" s="271"/>
      <c r="C124" s="267"/>
      <c r="D124" s="269"/>
      <c r="E124" s="82" t="s">
        <v>110</v>
      </c>
      <c r="F124" s="273"/>
      <c r="G124" s="250"/>
      <c r="H124" s="275"/>
      <c r="I124" s="275"/>
      <c r="J124" s="275"/>
      <c r="K124" s="275"/>
      <c r="L124" s="279"/>
      <c r="M124" s="280"/>
      <c r="N124" s="281"/>
      <c r="O124" s="279"/>
      <c r="P124" s="283"/>
    </row>
    <row r="125" spans="1:226" s="28" customFormat="1" ht="37.5" hidden="1" customHeight="1" x14ac:dyDescent="0.25">
      <c r="A125" s="202"/>
      <c r="B125" s="203"/>
      <c r="C125" s="129" t="s">
        <v>48</v>
      </c>
      <c r="D125" s="67" t="s">
        <v>140</v>
      </c>
      <c r="E125" s="123" t="s">
        <v>66</v>
      </c>
      <c r="F125" s="58" t="s">
        <v>141</v>
      </c>
      <c r="G125" s="36"/>
      <c r="H125" s="131"/>
      <c r="I125" s="131"/>
      <c r="J125" s="131"/>
      <c r="K125" s="131">
        <v>0</v>
      </c>
      <c r="L125" s="204">
        <v>0</v>
      </c>
      <c r="M125" s="204"/>
      <c r="N125" s="204"/>
      <c r="O125" s="204">
        <v>0</v>
      </c>
      <c r="P125" s="205"/>
    </row>
    <row r="126" spans="1:226" s="28" customFormat="1" ht="72.75" hidden="1" customHeight="1" x14ac:dyDescent="0.25">
      <c r="A126" s="202"/>
      <c r="B126" s="203"/>
      <c r="C126" s="129" t="s">
        <v>48</v>
      </c>
      <c r="D126" s="67" t="s">
        <v>118</v>
      </c>
      <c r="E126" s="123" t="s">
        <v>66</v>
      </c>
      <c r="F126" s="58" t="s">
        <v>126</v>
      </c>
      <c r="G126" s="36"/>
      <c r="H126" s="131"/>
      <c r="I126" s="131"/>
      <c r="J126" s="131"/>
      <c r="K126" s="131">
        <v>0</v>
      </c>
      <c r="L126" s="204">
        <v>0</v>
      </c>
      <c r="M126" s="204"/>
      <c r="N126" s="204"/>
      <c r="O126" s="204">
        <v>0</v>
      </c>
      <c r="P126" s="205"/>
    </row>
    <row r="127" spans="1:226" s="28" customFormat="1" ht="81.75" hidden="1" customHeight="1" x14ac:dyDescent="0.25">
      <c r="A127" s="224"/>
      <c r="B127" s="270"/>
      <c r="C127" s="144" t="s">
        <v>142</v>
      </c>
      <c r="D127" s="123" t="s">
        <v>119</v>
      </c>
      <c r="E127" s="123" t="s">
        <v>66</v>
      </c>
      <c r="F127" s="135" t="s">
        <v>125</v>
      </c>
      <c r="G127" s="132"/>
      <c r="H127" s="130"/>
      <c r="I127" s="130"/>
      <c r="J127" s="130"/>
      <c r="K127" s="128">
        <v>0</v>
      </c>
      <c r="L127" s="295">
        <v>0</v>
      </c>
      <c r="M127" s="295"/>
      <c r="N127" s="295"/>
      <c r="O127" s="295">
        <v>0</v>
      </c>
      <c r="P127" s="296"/>
    </row>
    <row r="128" spans="1:226" s="28" customFormat="1" ht="72.75" hidden="1" customHeight="1" x14ac:dyDescent="0.25">
      <c r="A128" s="202"/>
      <c r="B128" s="203"/>
      <c r="C128" s="129" t="s">
        <v>146</v>
      </c>
      <c r="D128" s="67" t="s">
        <v>120</v>
      </c>
      <c r="E128" s="123" t="s">
        <v>66</v>
      </c>
      <c r="F128" s="58" t="s">
        <v>124</v>
      </c>
      <c r="G128" s="36"/>
      <c r="H128" s="35"/>
      <c r="I128" s="35"/>
      <c r="J128" s="35"/>
      <c r="K128" s="131">
        <v>0</v>
      </c>
      <c r="L128" s="204">
        <v>0</v>
      </c>
      <c r="M128" s="204"/>
      <c r="N128" s="204"/>
      <c r="O128" s="295">
        <v>0</v>
      </c>
      <c r="P128" s="296"/>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c r="CB128" s="139"/>
      <c r="CC128" s="139"/>
      <c r="CD128" s="139"/>
      <c r="CE128" s="139"/>
      <c r="CF128" s="139"/>
      <c r="CG128" s="139"/>
      <c r="CH128" s="139"/>
      <c r="CI128" s="139"/>
      <c r="CJ128" s="139"/>
      <c r="CK128" s="139"/>
      <c r="CL128" s="139"/>
      <c r="CM128" s="139"/>
      <c r="CN128" s="139"/>
      <c r="CO128" s="139"/>
      <c r="CP128" s="139"/>
      <c r="CQ128" s="139"/>
      <c r="CR128" s="139"/>
      <c r="CS128" s="139"/>
      <c r="CT128" s="139"/>
      <c r="CU128" s="139"/>
      <c r="CV128" s="139"/>
      <c r="CW128" s="139"/>
      <c r="CX128" s="139"/>
      <c r="CY128" s="139"/>
      <c r="CZ128" s="139"/>
      <c r="DA128" s="139"/>
      <c r="DB128" s="139"/>
      <c r="DC128" s="139"/>
      <c r="DD128" s="139"/>
      <c r="DE128" s="139"/>
      <c r="DF128" s="139"/>
      <c r="DG128" s="139"/>
      <c r="DH128" s="139"/>
      <c r="DI128" s="139"/>
      <c r="DJ128" s="139"/>
      <c r="DK128" s="139"/>
      <c r="DL128" s="139"/>
      <c r="DM128" s="139"/>
      <c r="DN128" s="139"/>
      <c r="DO128" s="139"/>
      <c r="DP128" s="139"/>
      <c r="DQ128" s="139"/>
      <c r="DR128" s="139"/>
      <c r="DS128" s="139"/>
      <c r="DT128" s="139"/>
      <c r="DU128" s="139"/>
      <c r="DV128" s="139"/>
      <c r="DW128" s="139"/>
      <c r="DX128" s="139"/>
      <c r="DY128" s="139"/>
      <c r="DZ128" s="139"/>
      <c r="EA128" s="139"/>
      <c r="EB128" s="139"/>
      <c r="EC128" s="139"/>
      <c r="ED128" s="139"/>
      <c r="EE128" s="139"/>
      <c r="EF128" s="139"/>
      <c r="EG128" s="139"/>
      <c r="EH128" s="139"/>
      <c r="EI128" s="139"/>
      <c r="EJ128" s="139"/>
      <c r="EK128" s="139"/>
      <c r="EL128" s="139"/>
      <c r="EM128" s="139"/>
      <c r="EN128" s="139"/>
      <c r="EO128" s="139"/>
      <c r="EP128" s="139"/>
      <c r="EQ128" s="139"/>
      <c r="ER128" s="139"/>
      <c r="ES128" s="139"/>
      <c r="ET128" s="139"/>
      <c r="EU128" s="139"/>
      <c r="EV128" s="139"/>
      <c r="EW128" s="139"/>
      <c r="EX128" s="139"/>
      <c r="EY128" s="139"/>
      <c r="EZ128" s="139"/>
      <c r="FA128" s="139"/>
      <c r="FB128" s="139"/>
      <c r="FC128" s="139"/>
      <c r="FD128" s="139"/>
      <c r="FE128" s="139"/>
      <c r="FF128" s="139"/>
      <c r="FG128" s="139"/>
      <c r="FH128" s="139"/>
      <c r="FI128" s="139"/>
      <c r="FJ128" s="139"/>
      <c r="FK128" s="139"/>
      <c r="FL128" s="139"/>
      <c r="FM128" s="139"/>
      <c r="FN128" s="139"/>
      <c r="FO128" s="139"/>
      <c r="FP128" s="139"/>
      <c r="FQ128" s="139"/>
      <c r="FR128" s="139"/>
      <c r="FS128" s="139"/>
      <c r="FT128" s="139"/>
      <c r="FU128" s="139"/>
      <c r="FV128" s="139"/>
      <c r="FW128" s="139"/>
      <c r="FX128" s="139"/>
      <c r="FY128" s="139"/>
      <c r="FZ128" s="139"/>
      <c r="GA128" s="139"/>
      <c r="GB128" s="139"/>
      <c r="GC128" s="139"/>
      <c r="GD128" s="139"/>
      <c r="GE128" s="139"/>
      <c r="GF128" s="139"/>
      <c r="GG128" s="139"/>
      <c r="GH128" s="139"/>
      <c r="GI128" s="139"/>
      <c r="GJ128" s="139"/>
      <c r="GK128" s="139"/>
      <c r="GL128" s="139"/>
      <c r="GM128" s="139"/>
      <c r="GN128" s="139"/>
      <c r="GO128" s="139"/>
      <c r="GP128" s="139"/>
      <c r="GQ128" s="139"/>
      <c r="GR128" s="139"/>
      <c r="GS128" s="139"/>
      <c r="GT128" s="139"/>
      <c r="GU128" s="139"/>
      <c r="GV128" s="139"/>
      <c r="GW128" s="139"/>
      <c r="GX128" s="139"/>
      <c r="GY128" s="139"/>
      <c r="GZ128" s="139"/>
      <c r="HA128" s="139"/>
      <c r="HB128" s="139"/>
      <c r="HC128" s="139"/>
      <c r="HD128" s="139"/>
      <c r="HE128" s="139"/>
      <c r="HF128" s="139"/>
      <c r="HG128" s="139"/>
      <c r="HH128" s="139"/>
      <c r="HI128" s="139"/>
      <c r="HJ128" s="139"/>
      <c r="HK128" s="139"/>
      <c r="HL128" s="139"/>
      <c r="HM128" s="139"/>
      <c r="HN128" s="139"/>
      <c r="HO128" s="139"/>
      <c r="HP128" s="139"/>
      <c r="HQ128" s="139"/>
      <c r="HR128" s="139"/>
    </row>
    <row r="129" spans="1:17" s="28" customFormat="1" ht="63" hidden="1" x14ac:dyDescent="0.25">
      <c r="A129" s="202"/>
      <c r="B129" s="203"/>
      <c r="C129" s="129"/>
      <c r="D129" s="67" t="s">
        <v>114</v>
      </c>
      <c r="E129" s="80" t="s">
        <v>49</v>
      </c>
      <c r="F129" s="58"/>
      <c r="G129" s="36"/>
      <c r="H129" s="121">
        <f>H130</f>
        <v>0</v>
      </c>
      <c r="I129" s="121">
        <f t="shared" ref="I129:K129" si="39">I130</f>
        <v>0</v>
      </c>
      <c r="J129" s="121">
        <f t="shared" si="39"/>
        <v>0</v>
      </c>
      <c r="K129" s="121">
        <f t="shared" si="39"/>
        <v>0</v>
      </c>
      <c r="L129" s="208">
        <f>L130</f>
        <v>0</v>
      </c>
      <c r="M129" s="208"/>
      <c r="N129" s="208"/>
      <c r="O129" s="208">
        <f>O130</f>
        <v>0</v>
      </c>
      <c r="P129" s="209"/>
    </row>
    <row r="130" spans="1:17" s="28" customFormat="1" ht="99.75" hidden="1" customHeight="1" x14ac:dyDescent="0.25">
      <c r="A130" s="202"/>
      <c r="B130" s="203"/>
      <c r="C130" s="129" t="s">
        <v>112</v>
      </c>
      <c r="D130" s="67" t="s">
        <v>121</v>
      </c>
      <c r="E130" s="123" t="s">
        <v>66</v>
      </c>
      <c r="F130" s="58" t="s">
        <v>123</v>
      </c>
      <c r="G130" s="36"/>
      <c r="H130" s="131"/>
      <c r="I130" s="131"/>
      <c r="J130" s="131"/>
      <c r="K130" s="131">
        <v>0</v>
      </c>
      <c r="L130" s="204">
        <v>0</v>
      </c>
      <c r="M130" s="204"/>
      <c r="N130" s="204"/>
      <c r="O130" s="204">
        <v>0</v>
      </c>
      <c r="P130" s="205"/>
    </row>
    <row r="131" spans="1:17" s="28" customFormat="1" ht="69" hidden="1" customHeight="1" x14ac:dyDescent="0.25">
      <c r="A131" s="260"/>
      <c r="B131" s="261"/>
      <c r="C131" s="98"/>
      <c r="D131" s="99" t="s">
        <v>115</v>
      </c>
      <c r="E131" s="105" t="s">
        <v>50</v>
      </c>
      <c r="F131" s="100"/>
      <c r="G131" s="101"/>
      <c r="H131" s="106">
        <f>H132</f>
        <v>0</v>
      </c>
      <c r="I131" s="106">
        <f t="shared" ref="I131:K131" si="40">I132</f>
        <v>0</v>
      </c>
      <c r="J131" s="35">
        <f t="shared" si="40"/>
        <v>0</v>
      </c>
      <c r="K131" s="106">
        <f t="shared" si="40"/>
        <v>0</v>
      </c>
      <c r="L131" s="262">
        <f>L132</f>
        <v>0</v>
      </c>
      <c r="M131" s="262"/>
      <c r="N131" s="262"/>
      <c r="O131" s="262">
        <f>O132</f>
        <v>0</v>
      </c>
      <c r="P131" s="263"/>
    </row>
    <row r="132" spans="1:17" s="28" customFormat="1" ht="70.5" hidden="1" customHeight="1" x14ac:dyDescent="0.25">
      <c r="A132" s="260"/>
      <c r="B132" s="261"/>
      <c r="C132" s="98" t="s">
        <v>51</v>
      </c>
      <c r="D132" s="99" t="s">
        <v>122</v>
      </c>
      <c r="E132" s="104" t="s">
        <v>66</v>
      </c>
      <c r="F132" s="100" t="s">
        <v>74</v>
      </c>
      <c r="G132" s="101"/>
      <c r="H132" s="102">
        <v>0</v>
      </c>
      <c r="I132" s="102">
        <v>0</v>
      </c>
      <c r="J132" s="35">
        <v>0</v>
      </c>
      <c r="K132" s="103">
        <v>0</v>
      </c>
      <c r="L132" s="264">
        <v>0</v>
      </c>
      <c r="M132" s="264"/>
      <c r="N132" s="264"/>
      <c r="O132" s="264">
        <v>0</v>
      </c>
      <c r="P132" s="265"/>
    </row>
    <row r="133" spans="1:17" s="28" customFormat="1" ht="69" hidden="1" customHeight="1" x14ac:dyDescent="0.25">
      <c r="A133" s="202"/>
      <c r="B133" s="203"/>
      <c r="C133" s="129"/>
      <c r="D133" s="67" t="s">
        <v>116</v>
      </c>
      <c r="E133" s="80" t="s">
        <v>52</v>
      </c>
      <c r="F133" s="58"/>
      <c r="G133" s="36"/>
      <c r="H133" s="121">
        <f>H134+H135+H136+H137</f>
        <v>0</v>
      </c>
      <c r="I133" s="121">
        <f t="shared" ref="I133:J133" si="41">I134+I135+I136+I137</f>
        <v>0</v>
      </c>
      <c r="J133" s="121">
        <f t="shared" si="41"/>
        <v>0</v>
      </c>
      <c r="K133" s="121">
        <f>K134+K135+K136+K137</f>
        <v>0</v>
      </c>
      <c r="L133" s="208">
        <f>L134+L135+L136+L137</f>
        <v>0</v>
      </c>
      <c r="M133" s="208"/>
      <c r="N133" s="208"/>
      <c r="O133" s="208">
        <f>O134+O135+O136+O137</f>
        <v>0</v>
      </c>
      <c r="P133" s="209"/>
    </row>
    <row r="134" spans="1:17" s="28" customFormat="1" ht="114.75" hidden="1" customHeight="1" x14ac:dyDescent="0.25">
      <c r="A134" s="202"/>
      <c r="B134" s="203"/>
      <c r="C134" s="129" t="s">
        <v>147</v>
      </c>
      <c r="D134" s="67" t="s">
        <v>140</v>
      </c>
      <c r="E134" s="123" t="s">
        <v>66</v>
      </c>
      <c r="F134" s="58" t="s">
        <v>141</v>
      </c>
      <c r="G134" s="36"/>
      <c r="H134" s="131"/>
      <c r="I134" s="131"/>
      <c r="J134" s="131"/>
      <c r="K134" s="131">
        <v>0</v>
      </c>
      <c r="L134" s="204">
        <v>0</v>
      </c>
      <c r="M134" s="204"/>
      <c r="N134" s="204"/>
      <c r="O134" s="204">
        <v>0</v>
      </c>
      <c r="P134" s="205"/>
    </row>
    <row r="135" spans="1:17" s="28" customFormat="1" ht="114.75" hidden="1" customHeight="1" x14ac:dyDescent="0.25">
      <c r="A135" s="202"/>
      <c r="B135" s="203"/>
      <c r="C135" s="129" t="s">
        <v>147</v>
      </c>
      <c r="D135" s="67" t="s">
        <v>121</v>
      </c>
      <c r="E135" s="123" t="s">
        <v>66</v>
      </c>
      <c r="F135" s="58" t="s">
        <v>123</v>
      </c>
      <c r="G135" s="36"/>
      <c r="H135" s="131"/>
      <c r="I135" s="131"/>
      <c r="J135" s="131"/>
      <c r="K135" s="131">
        <v>0</v>
      </c>
      <c r="L135" s="204">
        <v>0</v>
      </c>
      <c r="M135" s="204"/>
      <c r="N135" s="204"/>
      <c r="O135" s="204">
        <v>0</v>
      </c>
      <c r="P135" s="205"/>
    </row>
    <row r="136" spans="1:17" s="28" customFormat="1" ht="114.75" hidden="1" customHeight="1" x14ac:dyDescent="0.25">
      <c r="A136" s="202"/>
      <c r="B136" s="203"/>
      <c r="C136" s="129" t="s">
        <v>117</v>
      </c>
      <c r="D136" s="67" t="s">
        <v>228</v>
      </c>
      <c r="E136" s="123" t="s">
        <v>66</v>
      </c>
      <c r="F136" s="58" t="s">
        <v>123</v>
      </c>
      <c r="G136" s="36"/>
      <c r="H136" s="131"/>
      <c r="I136" s="131"/>
      <c r="J136" s="131"/>
      <c r="K136" s="131">
        <v>0</v>
      </c>
      <c r="L136" s="204">
        <v>0</v>
      </c>
      <c r="M136" s="204"/>
      <c r="N136" s="204"/>
      <c r="O136" s="204">
        <v>0</v>
      </c>
      <c r="P136" s="205"/>
    </row>
    <row r="137" spans="1:17" s="28" customFormat="1" ht="114.75" hidden="1" customHeight="1" x14ac:dyDescent="0.25">
      <c r="A137" s="202"/>
      <c r="B137" s="203"/>
      <c r="C137" s="129" t="s">
        <v>117</v>
      </c>
      <c r="D137" s="67" t="s">
        <v>148</v>
      </c>
      <c r="E137" s="123" t="s">
        <v>66</v>
      </c>
      <c r="F137" s="58" t="s">
        <v>149</v>
      </c>
      <c r="G137" s="36"/>
      <c r="H137" s="131"/>
      <c r="I137" s="131"/>
      <c r="J137" s="131"/>
      <c r="K137" s="131">
        <v>0</v>
      </c>
      <c r="L137" s="204">
        <v>0</v>
      </c>
      <c r="M137" s="204"/>
      <c r="N137" s="204"/>
      <c r="O137" s="204">
        <v>0</v>
      </c>
      <c r="P137" s="205"/>
    </row>
    <row r="138" spans="1:17" s="28" customFormat="1" ht="114.75" customHeight="1" x14ac:dyDescent="0.25">
      <c r="A138" s="168"/>
      <c r="B138" s="169"/>
      <c r="C138" s="186" t="s">
        <v>341</v>
      </c>
      <c r="D138" s="184" t="s">
        <v>362</v>
      </c>
      <c r="E138" s="123"/>
      <c r="F138" s="58"/>
      <c r="G138" s="36"/>
      <c r="H138" s="170"/>
      <c r="I138" s="170"/>
      <c r="J138" s="170"/>
      <c r="K138" s="192">
        <v>28</v>
      </c>
      <c r="L138" s="196">
        <v>28</v>
      </c>
      <c r="M138" s="197"/>
      <c r="N138" s="198"/>
      <c r="O138" s="196">
        <v>28</v>
      </c>
      <c r="P138" s="197"/>
      <c r="Q138" s="198"/>
    </row>
    <row r="139" spans="1:17" s="28" customFormat="1" ht="114.75" customHeight="1" x14ac:dyDescent="0.25">
      <c r="A139" s="168"/>
      <c r="B139" s="169"/>
      <c r="C139" s="186" t="s">
        <v>342</v>
      </c>
      <c r="D139" s="184" t="s">
        <v>362</v>
      </c>
      <c r="E139" s="123"/>
      <c r="F139" s="58"/>
      <c r="G139" s="36"/>
      <c r="H139" s="170"/>
      <c r="I139" s="170"/>
      <c r="J139" s="170"/>
      <c r="K139" s="191">
        <v>14</v>
      </c>
      <c r="L139" s="196">
        <v>14</v>
      </c>
      <c r="M139" s="197"/>
      <c r="N139" s="198"/>
      <c r="O139" s="196">
        <v>14</v>
      </c>
      <c r="P139" s="197"/>
      <c r="Q139" s="198"/>
    </row>
    <row r="140" spans="1:17" s="28" customFormat="1" ht="114.75" customHeight="1" x14ac:dyDescent="0.25">
      <c r="A140" s="168"/>
      <c r="B140" s="169"/>
      <c r="C140" s="186" t="s">
        <v>343</v>
      </c>
      <c r="D140" s="184" t="s">
        <v>363</v>
      </c>
      <c r="E140" s="123"/>
      <c r="F140" s="58"/>
      <c r="G140" s="36"/>
      <c r="H140" s="170"/>
      <c r="I140" s="170"/>
      <c r="J140" s="170"/>
      <c r="K140" s="191">
        <v>11.5</v>
      </c>
      <c r="L140" s="196">
        <v>11.5</v>
      </c>
      <c r="M140" s="197"/>
      <c r="N140" s="198"/>
      <c r="O140" s="196">
        <v>11.5</v>
      </c>
      <c r="P140" s="197"/>
      <c r="Q140" s="198"/>
    </row>
    <row r="141" spans="1:17" s="28" customFormat="1" ht="114.75" customHeight="1" x14ac:dyDescent="0.25">
      <c r="A141" s="168"/>
      <c r="B141" s="169"/>
      <c r="C141" s="186" t="s">
        <v>344</v>
      </c>
      <c r="D141" s="184" t="s">
        <v>364</v>
      </c>
      <c r="E141" s="123"/>
      <c r="F141" s="58"/>
      <c r="G141" s="36"/>
      <c r="H141" s="170"/>
      <c r="I141" s="170"/>
      <c r="J141" s="170"/>
      <c r="K141" s="191">
        <v>0.5</v>
      </c>
      <c r="L141" s="196">
        <v>0.5</v>
      </c>
      <c r="M141" s="197"/>
      <c r="N141" s="198"/>
      <c r="O141" s="196">
        <v>0.5</v>
      </c>
      <c r="P141" s="197"/>
      <c r="Q141" s="198"/>
    </row>
    <row r="142" spans="1:17" s="28" customFormat="1" ht="114.75" customHeight="1" x14ac:dyDescent="0.25">
      <c r="A142" s="168"/>
      <c r="B142" s="169"/>
      <c r="C142" s="186" t="s">
        <v>343</v>
      </c>
      <c r="D142" s="184" t="s">
        <v>365</v>
      </c>
      <c r="E142" s="123"/>
      <c r="F142" s="58"/>
      <c r="G142" s="36"/>
      <c r="H142" s="170"/>
      <c r="I142" s="170"/>
      <c r="J142" s="170"/>
      <c r="K142" s="191">
        <v>240.5</v>
      </c>
      <c r="L142" s="196">
        <v>240.5</v>
      </c>
      <c r="M142" s="197"/>
      <c r="N142" s="198"/>
      <c r="O142" s="196">
        <v>240.5</v>
      </c>
      <c r="P142" s="197"/>
      <c r="Q142" s="198"/>
    </row>
    <row r="143" spans="1:17" s="28" customFormat="1" ht="114.75" customHeight="1" x14ac:dyDescent="0.25">
      <c r="A143" s="168"/>
      <c r="B143" s="169"/>
      <c r="C143" s="186" t="s">
        <v>345</v>
      </c>
      <c r="D143" s="184" t="s">
        <v>366</v>
      </c>
      <c r="E143" s="123"/>
      <c r="F143" s="58"/>
      <c r="G143" s="36"/>
      <c r="H143" s="170"/>
      <c r="I143" s="170"/>
      <c r="J143" s="170"/>
      <c r="K143" s="191">
        <v>3.5</v>
      </c>
      <c r="L143" s="196">
        <v>3.5</v>
      </c>
      <c r="M143" s="197"/>
      <c r="N143" s="198"/>
      <c r="O143" s="196">
        <v>3.5</v>
      </c>
      <c r="P143" s="197"/>
      <c r="Q143" s="198"/>
    </row>
    <row r="144" spans="1:17" s="28" customFormat="1" ht="114.75" customHeight="1" x14ac:dyDescent="0.25">
      <c r="A144" s="168"/>
      <c r="B144" s="169"/>
      <c r="C144" s="186" t="s">
        <v>346</v>
      </c>
      <c r="D144" s="184" t="s">
        <v>367</v>
      </c>
      <c r="E144" s="123"/>
      <c r="F144" s="58"/>
      <c r="G144" s="36"/>
      <c r="H144" s="170"/>
      <c r="I144" s="170"/>
      <c r="J144" s="170"/>
      <c r="K144" s="191">
        <v>3</v>
      </c>
      <c r="L144" s="196">
        <v>3</v>
      </c>
      <c r="M144" s="197"/>
      <c r="N144" s="198"/>
      <c r="O144" s="196">
        <v>3</v>
      </c>
      <c r="P144" s="197"/>
      <c r="Q144" s="198"/>
    </row>
    <row r="145" spans="1:17" s="28" customFormat="1" ht="114.75" customHeight="1" x14ac:dyDescent="0.25">
      <c r="A145" s="168"/>
      <c r="B145" s="169"/>
      <c r="C145" s="186" t="s">
        <v>347</v>
      </c>
      <c r="D145" s="184" t="s">
        <v>368</v>
      </c>
      <c r="E145" s="123"/>
      <c r="F145" s="58"/>
      <c r="G145" s="36"/>
      <c r="H145" s="170"/>
      <c r="I145" s="170"/>
      <c r="J145" s="170"/>
      <c r="K145" s="191">
        <v>2.5</v>
      </c>
      <c r="L145" s="196">
        <v>2.5</v>
      </c>
      <c r="M145" s="197"/>
      <c r="N145" s="198"/>
      <c r="O145" s="196">
        <v>2.5</v>
      </c>
      <c r="P145" s="197"/>
      <c r="Q145" s="198"/>
    </row>
    <row r="146" spans="1:17" s="28" customFormat="1" ht="114.75" customHeight="1" x14ac:dyDescent="0.25">
      <c r="A146" s="168"/>
      <c r="B146" s="169"/>
      <c r="C146" s="186" t="s">
        <v>348</v>
      </c>
      <c r="D146" s="184" t="s">
        <v>369</v>
      </c>
      <c r="E146" s="123"/>
      <c r="F146" s="58"/>
      <c r="G146" s="36"/>
      <c r="H146" s="170"/>
      <c r="I146" s="170"/>
      <c r="J146" s="170"/>
      <c r="K146" s="191">
        <v>2</v>
      </c>
      <c r="L146" s="196">
        <v>2</v>
      </c>
      <c r="M146" s="197"/>
      <c r="N146" s="198"/>
      <c r="O146" s="196">
        <v>2</v>
      </c>
      <c r="P146" s="197"/>
      <c r="Q146" s="198"/>
    </row>
    <row r="147" spans="1:17" s="28" customFormat="1" ht="114.75" customHeight="1" x14ac:dyDescent="0.25">
      <c r="A147" s="168"/>
      <c r="B147" s="169"/>
      <c r="C147" s="188" t="s">
        <v>349</v>
      </c>
      <c r="D147" s="190" t="s">
        <v>370</v>
      </c>
      <c r="E147" s="123"/>
      <c r="F147" s="58"/>
      <c r="G147" s="36"/>
      <c r="H147" s="170"/>
      <c r="I147" s="170"/>
      <c r="J147" s="170"/>
      <c r="K147" s="191">
        <v>17</v>
      </c>
      <c r="L147" s="196">
        <v>17</v>
      </c>
      <c r="M147" s="197"/>
      <c r="N147" s="198"/>
      <c r="O147" s="196">
        <v>17</v>
      </c>
      <c r="P147" s="197"/>
      <c r="Q147" s="198"/>
    </row>
    <row r="148" spans="1:17" s="28" customFormat="1" ht="114.75" customHeight="1" x14ac:dyDescent="0.25">
      <c r="A148" s="168"/>
      <c r="B148" s="169"/>
      <c r="C148" s="188" t="s">
        <v>350</v>
      </c>
      <c r="D148" s="190" t="s">
        <v>371</v>
      </c>
      <c r="E148" s="123"/>
      <c r="F148" s="58"/>
      <c r="G148" s="36"/>
      <c r="H148" s="170"/>
      <c r="I148" s="170"/>
      <c r="J148" s="170"/>
      <c r="K148" s="191">
        <v>20</v>
      </c>
      <c r="L148" s="196">
        <v>20</v>
      </c>
      <c r="M148" s="197"/>
      <c r="N148" s="198"/>
      <c r="O148" s="196">
        <v>20</v>
      </c>
      <c r="P148" s="197"/>
      <c r="Q148" s="198"/>
    </row>
    <row r="149" spans="1:17" s="28" customFormat="1" ht="114.75" customHeight="1" x14ac:dyDescent="0.25">
      <c r="A149" s="168"/>
      <c r="B149" s="169"/>
      <c r="C149" s="188" t="s">
        <v>351</v>
      </c>
      <c r="D149" s="190" t="s">
        <v>372</v>
      </c>
      <c r="E149" s="123"/>
      <c r="F149" s="58"/>
      <c r="G149" s="36"/>
      <c r="H149" s="170"/>
      <c r="I149" s="170"/>
      <c r="J149" s="170"/>
      <c r="K149" s="191">
        <v>6</v>
      </c>
      <c r="L149" s="196">
        <v>6</v>
      </c>
      <c r="M149" s="197"/>
      <c r="N149" s="198"/>
      <c r="O149" s="196">
        <v>6</v>
      </c>
      <c r="P149" s="197"/>
      <c r="Q149" s="198"/>
    </row>
    <row r="150" spans="1:17" s="28" customFormat="1" ht="114.75" customHeight="1" x14ac:dyDescent="0.25">
      <c r="A150" s="168"/>
      <c r="B150" s="169"/>
      <c r="C150" s="186" t="s">
        <v>352</v>
      </c>
      <c r="D150" s="184" t="s">
        <v>373</v>
      </c>
      <c r="E150" s="123"/>
      <c r="F150" s="58"/>
      <c r="G150" s="36"/>
      <c r="H150" s="170"/>
      <c r="I150" s="170"/>
      <c r="J150" s="170"/>
      <c r="K150" s="191">
        <v>28.5</v>
      </c>
      <c r="L150" s="196">
        <v>28.5</v>
      </c>
      <c r="M150" s="197"/>
      <c r="N150" s="198"/>
      <c r="O150" s="196">
        <v>28.5</v>
      </c>
      <c r="P150" s="197"/>
      <c r="Q150" s="198"/>
    </row>
    <row r="151" spans="1:17" s="28" customFormat="1" ht="114.75" customHeight="1" x14ac:dyDescent="0.25">
      <c r="A151" s="168"/>
      <c r="B151" s="169"/>
      <c r="C151" s="186" t="s">
        <v>353</v>
      </c>
      <c r="D151" s="184" t="s">
        <v>374</v>
      </c>
      <c r="E151" s="123"/>
      <c r="F151" s="58"/>
      <c r="G151" s="36"/>
      <c r="H151" s="170"/>
      <c r="I151" s="170"/>
      <c r="J151" s="170"/>
      <c r="K151" s="191">
        <v>2.5</v>
      </c>
      <c r="L151" s="196">
        <v>2.5</v>
      </c>
      <c r="M151" s="197"/>
      <c r="N151" s="198"/>
      <c r="O151" s="196">
        <v>2.5</v>
      </c>
      <c r="P151" s="197"/>
      <c r="Q151" s="198"/>
    </row>
    <row r="152" spans="1:17" s="28" customFormat="1" ht="114.75" customHeight="1" x14ac:dyDescent="0.25">
      <c r="A152" s="168"/>
      <c r="B152" s="169"/>
      <c r="C152" s="186" t="s">
        <v>354</v>
      </c>
      <c r="D152" s="184" t="s">
        <v>375</v>
      </c>
      <c r="E152" s="123"/>
      <c r="F152" s="58"/>
      <c r="G152" s="36"/>
      <c r="H152" s="170"/>
      <c r="I152" s="170"/>
      <c r="J152" s="170"/>
      <c r="K152" s="191">
        <v>6</v>
      </c>
      <c r="L152" s="196">
        <v>6</v>
      </c>
      <c r="M152" s="197"/>
      <c r="N152" s="198"/>
      <c r="O152" s="196">
        <v>6</v>
      </c>
      <c r="P152" s="197"/>
      <c r="Q152" s="198"/>
    </row>
    <row r="153" spans="1:17" s="28" customFormat="1" ht="114.75" customHeight="1" x14ac:dyDescent="0.25">
      <c r="A153" s="168"/>
      <c r="B153" s="169"/>
      <c r="C153" s="186" t="s">
        <v>355</v>
      </c>
      <c r="D153" s="184" t="s">
        <v>376</v>
      </c>
      <c r="E153" s="123"/>
      <c r="F153" s="58"/>
      <c r="G153" s="36"/>
      <c r="H153" s="170"/>
      <c r="I153" s="170"/>
      <c r="J153" s="170"/>
      <c r="K153" s="191">
        <v>10</v>
      </c>
      <c r="L153" s="196">
        <v>10</v>
      </c>
      <c r="M153" s="197"/>
      <c r="N153" s="198"/>
      <c r="O153" s="196">
        <v>10</v>
      </c>
      <c r="P153" s="197"/>
      <c r="Q153" s="198"/>
    </row>
    <row r="154" spans="1:17" s="28" customFormat="1" ht="114.75" customHeight="1" x14ac:dyDescent="0.25">
      <c r="A154" s="168"/>
      <c r="B154" s="169"/>
      <c r="C154" s="188" t="s">
        <v>356</v>
      </c>
      <c r="D154" s="184" t="s">
        <v>377</v>
      </c>
      <c r="E154" s="123"/>
      <c r="F154" s="58"/>
      <c r="G154" s="36"/>
      <c r="H154" s="170"/>
      <c r="I154" s="170"/>
      <c r="J154" s="170"/>
      <c r="K154" s="191">
        <v>4.5</v>
      </c>
      <c r="L154" s="196">
        <v>4.5</v>
      </c>
      <c r="M154" s="197"/>
      <c r="N154" s="198"/>
      <c r="O154" s="196">
        <v>4.5</v>
      </c>
      <c r="P154" s="197"/>
      <c r="Q154" s="198"/>
    </row>
    <row r="155" spans="1:17" s="28" customFormat="1" ht="114.75" customHeight="1" x14ac:dyDescent="0.25">
      <c r="A155" s="168"/>
      <c r="B155" s="169"/>
      <c r="C155" s="186" t="s">
        <v>357</v>
      </c>
      <c r="D155" s="184" t="s">
        <v>378</v>
      </c>
      <c r="E155" s="123"/>
      <c r="F155" s="58"/>
      <c r="G155" s="36"/>
      <c r="H155" s="170"/>
      <c r="I155" s="170"/>
      <c r="J155" s="170"/>
      <c r="K155" s="191">
        <v>5</v>
      </c>
      <c r="L155" s="196">
        <v>5</v>
      </c>
      <c r="M155" s="197"/>
      <c r="N155" s="198"/>
      <c r="O155" s="196">
        <v>5</v>
      </c>
      <c r="P155" s="197"/>
      <c r="Q155" s="198"/>
    </row>
    <row r="156" spans="1:17" s="28" customFormat="1" ht="114.75" customHeight="1" x14ac:dyDescent="0.25">
      <c r="A156" s="168"/>
      <c r="B156" s="169"/>
      <c r="C156" s="186" t="s">
        <v>358</v>
      </c>
      <c r="D156" s="184" t="s">
        <v>379</v>
      </c>
      <c r="E156" s="123"/>
      <c r="F156" s="58"/>
      <c r="G156" s="36"/>
      <c r="H156" s="170"/>
      <c r="I156" s="170"/>
      <c r="J156" s="170"/>
      <c r="K156" s="191">
        <v>1</v>
      </c>
      <c r="L156" s="196">
        <v>1</v>
      </c>
      <c r="M156" s="197"/>
      <c r="N156" s="198"/>
      <c r="O156" s="196">
        <v>1</v>
      </c>
      <c r="P156" s="197"/>
      <c r="Q156" s="198"/>
    </row>
    <row r="157" spans="1:17" s="28" customFormat="1" ht="97.5" customHeight="1" x14ac:dyDescent="0.25">
      <c r="A157" s="168"/>
      <c r="B157" s="169"/>
      <c r="C157" s="186" t="s">
        <v>359</v>
      </c>
      <c r="D157" s="184" t="s">
        <v>380</v>
      </c>
      <c r="E157" s="123"/>
      <c r="F157" s="58"/>
      <c r="G157" s="36"/>
      <c r="H157" s="170"/>
      <c r="I157" s="170"/>
      <c r="J157" s="170"/>
      <c r="K157" s="191">
        <v>296</v>
      </c>
      <c r="L157" s="196">
        <v>296</v>
      </c>
      <c r="M157" s="197"/>
      <c r="N157" s="198"/>
      <c r="O157" s="196">
        <v>296</v>
      </c>
      <c r="P157" s="197"/>
      <c r="Q157" s="198"/>
    </row>
    <row r="158" spans="1:17" s="28" customFormat="1" ht="100.5" customHeight="1" x14ac:dyDescent="0.25">
      <c r="A158" s="168"/>
      <c r="B158" s="169"/>
      <c r="C158" s="186" t="s">
        <v>360</v>
      </c>
      <c r="D158" s="184" t="s">
        <v>381</v>
      </c>
      <c r="E158" s="123"/>
      <c r="F158" s="58"/>
      <c r="G158" s="36"/>
      <c r="H158" s="170"/>
      <c r="I158" s="170"/>
      <c r="J158" s="170"/>
      <c r="K158" s="191">
        <v>18.5</v>
      </c>
      <c r="L158" s="196">
        <v>18.5</v>
      </c>
      <c r="M158" s="197"/>
      <c r="N158" s="198"/>
      <c r="O158" s="196">
        <v>18.5</v>
      </c>
      <c r="P158" s="197"/>
      <c r="Q158" s="198"/>
    </row>
    <row r="159" spans="1:17" s="28" customFormat="1" ht="114.75" hidden="1" customHeight="1" x14ac:dyDescent="0.25">
      <c r="A159" s="168"/>
      <c r="B159" s="169"/>
      <c r="C159" s="129"/>
      <c r="D159" s="67"/>
      <c r="E159" s="123"/>
      <c r="F159" s="58"/>
      <c r="G159" s="36"/>
      <c r="H159" s="170"/>
      <c r="I159" s="170"/>
      <c r="J159" s="170"/>
      <c r="K159" s="170"/>
      <c r="L159" s="194"/>
      <c r="M159" s="199"/>
      <c r="N159" s="200"/>
      <c r="O159" s="194"/>
      <c r="P159" s="195"/>
    </row>
    <row r="160" spans="1:17" s="28" customFormat="1" ht="52.5" hidden="1" customHeight="1" x14ac:dyDescent="0.25">
      <c r="A160" s="202"/>
      <c r="B160" s="203"/>
      <c r="C160" s="129"/>
      <c r="D160" s="67" t="s">
        <v>286</v>
      </c>
      <c r="E160" s="80" t="s">
        <v>285</v>
      </c>
      <c r="F160" s="58"/>
      <c r="G160" s="36"/>
      <c r="H160" s="121">
        <f>H163+H164+H165+H166+H167+H168</f>
        <v>0</v>
      </c>
      <c r="I160" s="121">
        <f t="shared" ref="I160:J160" si="42">I163+I164+I165+I166+I167+I168</f>
        <v>0</v>
      </c>
      <c r="J160" s="121">
        <f t="shared" si="42"/>
        <v>0</v>
      </c>
      <c r="K160" s="121">
        <f>K163+K164+K165+K166+K167+K168</f>
        <v>0</v>
      </c>
      <c r="L160" s="208">
        <f>L163+L164+L165+L166+L167+L168</f>
        <v>0</v>
      </c>
      <c r="M160" s="208"/>
      <c r="N160" s="208"/>
      <c r="O160" s="208">
        <f>O163+O164+O165+O166+O167+O168</f>
        <v>0</v>
      </c>
      <c r="P160" s="209"/>
    </row>
    <row r="161" spans="1:16" s="28" customFormat="1" ht="52.5" hidden="1" customHeight="1" x14ac:dyDescent="0.25">
      <c r="A161" s="173"/>
      <c r="B161" s="178"/>
      <c r="C161" s="129"/>
      <c r="D161" s="67"/>
      <c r="E161" s="81"/>
      <c r="F161" s="58"/>
      <c r="G161" s="36"/>
      <c r="H161" s="121"/>
      <c r="I161" s="121"/>
      <c r="J161" s="121"/>
      <c r="K161" s="121"/>
      <c r="L161" s="171"/>
      <c r="M161" s="171"/>
      <c r="N161" s="171"/>
      <c r="O161" s="171"/>
      <c r="P161" s="172"/>
    </row>
    <row r="162" spans="1:16" s="28" customFormat="1" ht="52.5" hidden="1" customHeight="1" x14ac:dyDescent="0.25">
      <c r="A162" s="173"/>
      <c r="B162" s="178"/>
      <c r="C162" s="129"/>
      <c r="D162" s="67"/>
      <c r="E162" s="81"/>
      <c r="F162" s="58"/>
      <c r="G162" s="36"/>
      <c r="H162" s="121"/>
      <c r="I162" s="121"/>
      <c r="J162" s="121"/>
      <c r="K162" s="121"/>
      <c r="L162" s="171"/>
      <c r="M162" s="171"/>
      <c r="N162" s="171"/>
      <c r="O162" s="171"/>
      <c r="P162" s="172"/>
    </row>
    <row r="163" spans="1:16" s="28" customFormat="1" ht="58.5" hidden="1" customHeight="1" x14ac:dyDescent="0.25">
      <c r="A163" s="224"/>
      <c r="B163" s="225"/>
      <c r="C163" s="129" t="s">
        <v>285</v>
      </c>
      <c r="D163" s="67" t="s">
        <v>340</v>
      </c>
      <c r="E163" s="123" t="s">
        <v>66</v>
      </c>
      <c r="F163" s="58"/>
      <c r="G163" s="36"/>
      <c r="H163" s="35"/>
      <c r="I163" s="35"/>
      <c r="J163" s="35"/>
      <c r="K163" s="131">
        <v>0</v>
      </c>
      <c r="L163" s="204">
        <v>0</v>
      </c>
      <c r="M163" s="204"/>
      <c r="N163" s="204"/>
      <c r="O163" s="204">
        <v>0</v>
      </c>
      <c r="P163" s="205"/>
    </row>
    <row r="164" spans="1:16" s="28" customFormat="1" ht="52.5" hidden="1" customHeight="1" x14ac:dyDescent="0.25">
      <c r="A164" s="202"/>
      <c r="B164" s="228"/>
      <c r="C164" s="129" t="s">
        <v>150</v>
      </c>
      <c r="D164" s="67" t="s">
        <v>121</v>
      </c>
      <c r="E164" s="123" t="s">
        <v>66</v>
      </c>
      <c r="F164" s="58" t="s">
        <v>123</v>
      </c>
      <c r="G164" s="36"/>
      <c r="H164" s="35"/>
      <c r="I164" s="35"/>
      <c r="J164" s="35"/>
      <c r="K164" s="131">
        <v>0</v>
      </c>
      <c r="L164" s="204">
        <v>0</v>
      </c>
      <c r="M164" s="204"/>
      <c r="N164" s="204"/>
      <c r="O164" s="204">
        <v>0</v>
      </c>
      <c r="P164" s="205"/>
    </row>
    <row r="165" spans="1:16" s="28" customFormat="1" ht="57" hidden="1" customHeight="1" x14ac:dyDescent="0.25">
      <c r="A165" s="226"/>
      <c r="B165" s="227"/>
      <c r="C165" s="129" t="s">
        <v>150</v>
      </c>
      <c r="D165" s="67" t="s">
        <v>151</v>
      </c>
      <c r="E165" s="123" t="s">
        <v>66</v>
      </c>
      <c r="F165" s="58" t="s">
        <v>74</v>
      </c>
      <c r="G165" s="36"/>
      <c r="H165" s="35"/>
      <c r="I165" s="35"/>
      <c r="J165" s="35"/>
      <c r="K165" s="131">
        <v>0</v>
      </c>
      <c r="L165" s="204">
        <v>0</v>
      </c>
      <c r="M165" s="204"/>
      <c r="N165" s="204"/>
      <c r="O165" s="204">
        <v>0</v>
      </c>
      <c r="P165" s="205"/>
    </row>
    <row r="166" spans="1:16" s="28" customFormat="1" ht="57" hidden="1" customHeight="1" x14ac:dyDescent="0.25">
      <c r="A166" s="202"/>
      <c r="B166" s="228"/>
      <c r="C166" s="129" t="s">
        <v>150</v>
      </c>
      <c r="D166" s="67" t="s">
        <v>152</v>
      </c>
      <c r="E166" s="123" t="s">
        <v>66</v>
      </c>
      <c r="F166" s="58" t="s">
        <v>154</v>
      </c>
      <c r="G166" s="36"/>
      <c r="H166" s="35"/>
      <c r="I166" s="35"/>
      <c r="J166" s="35"/>
      <c r="K166" s="131">
        <v>0</v>
      </c>
      <c r="L166" s="204">
        <v>0</v>
      </c>
      <c r="M166" s="204"/>
      <c r="N166" s="204"/>
      <c r="O166" s="204">
        <v>0</v>
      </c>
      <c r="P166" s="205"/>
    </row>
    <row r="167" spans="1:16" s="28" customFormat="1" ht="68.25" hidden="1" customHeight="1" x14ac:dyDescent="0.25">
      <c r="A167" s="202"/>
      <c r="B167" s="228"/>
      <c r="C167" s="129" t="s">
        <v>150</v>
      </c>
      <c r="D167" s="67" t="s">
        <v>153</v>
      </c>
      <c r="E167" s="123" t="s">
        <v>66</v>
      </c>
      <c r="F167" s="58" t="s">
        <v>124</v>
      </c>
      <c r="G167" s="36"/>
      <c r="H167" s="35"/>
      <c r="I167" s="35"/>
      <c r="J167" s="35"/>
      <c r="K167" s="131">
        <v>0</v>
      </c>
      <c r="L167" s="204">
        <v>0</v>
      </c>
      <c r="M167" s="204"/>
      <c r="N167" s="204"/>
      <c r="O167" s="204">
        <v>0</v>
      </c>
      <c r="P167" s="205"/>
    </row>
    <row r="168" spans="1:16" s="28" customFormat="1" ht="68.25" hidden="1" customHeight="1" x14ac:dyDescent="0.25">
      <c r="A168" s="202"/>
      <c r="B168" s="228"/>
      <c r="C168" s="129" t="s">
        <v>150</v>
      </c>
      <c r="D168" s="67" t="s">
        <v>229</v>
      </c>
      <c r="E168" s="123" t="s">
        <v>66</v>
      </c>
      <c r="F168" s="58" t="s">
        <v>230</v>
      </c>
      <c r="G168" s="36"/>
      <c r="H168" s="35"/>
      <c r="I168" s="35"/>
      <c r="J168" s="35"/>
      <c r="K168" s="131">
        <v>0</v>
      </c>
      <c r="L168" s="204">
        <v>0</v>
      </c>
      <c r="M168" s="204"/>
      <c r="N168" s="204"/>
      <c r="O168" s="204">
        <v>0</v>
      </c>
      <c r="P168" s="205"/>
    </row>
    <row r="169" spans="1:16" s="39" customFormat="1" ht="29.25" customHeight="1" x14ac:dyDescent="0.25">
      <c r="A169" s="212"/>
      <c r="B169" s="229"/>
      <c r="C169" s="69" t="s">
        <v>264</v>
      </c>
      <c r="D169" s="70"/>
      <c r="E169" s="29"/>
      <c r="F169" s="57"/>
      <c r="G169" s="40"/>
      <c r="H169" s="43">
        <f>H170</f>
        <v>0</v>
      </c>
      <c r="I169" s="43">
        <f t="shared" ref="I169:K169" si="43">I170</f>
        <v>0</v>
      </c>
      <c r="J169" s="43">
        <f t="shared" si="43"/>
        <v>0</v>
      </c>
      <c r="K169" s="43">
        <f t="shared" si="43"/>
        <v>150</v>
      </c>
      <c r="L169" s="220">
        <f>L170</f>
        <v>150</v>
      </c>
      <c r="M169" s="220"/>
      <c r="N169" s="220"/>
      <c r="O169" s="220">
        <f>O170</f>
        <v>150</v>
      </c>
      <c r="P169" s="221"/>
    </row>
    <row r="170" spans="1:16" s="28" customFormat="1" ht="29.25" customHeight="1" x14ac:dyDescent="0.25">
      <c r="A170" s="202"/>
      <c r="B170" s="203"/>
      <c r="C170" s="64"/>
      <c r="D170" s="67" t="s">
        <v>108</v>
      </c>
      <c r="E170" s="64" t="s">
        <v>263</v>
      </c>
      <c r="F170" s="58"/>
      <c r="G170" s="36"/>
      <c r="H170" s="35">
        <f>H171</f>
        <v>0</v>
      </c>
      <c r="I170" s="35">
        <f t="shared" ref="I170:K170" si="44">I171</f>
        <v>0</v>
      </c>
      <c r="J170" s="35">
        <f t="shared" si="44"/>
        <v>0</v>
      </c>
      <c r="K170" s="35">
        <f t="shared" si="44"/>
        <v>150</v>
      </c>
      <c r="L170" s="204">
        <f>L171</f>
        <v>150</v>
      </c>
      <c r="M170" s="204"/>
      <c r="N170" s="204"/>
      <c r="O170" s="204">
        <f>O171</f>
        <v>150</v>
      </c>
      <c r="P170" s="205"/>
    </row>
    <row r="171" spans="1:16" s="28" customFormat="1" ht="38.25" customHeight="1" x14ac:dyDescent="0.25">
      <c r="A171" s="202"/>
      <c r="B171" s="203"/>
      <c r="C171" s="64" t="s">
        <v>399</v>
      </c>
      <c r="D171" s="67" t="s">
        <v>400</v>
      </c>
      <c r="E171" s="29" t="s">
        <v>66</v>
      </c>
      <c r="F171" s="58" t="s">
        <v>109</v>
      </c>
      <c r="G171" s="36"/>
      <c r="H171" s="35"/>
      <c r="I171" s="35"/>
      <c r="J171" s="35"/>
      <c r="K171" s="131">
        <v>150</v>
      </c>
      <c r="L171" s="204">
        <v>150</v>
      </c>
      <c r="M171" s="204"/>
      <c r="N171" s="204"/>
      <c r="O171" s="204">
        <v>150</v>
      </c>
      <c r="P171" s="205"/>
    </row>
    <row r="172" spans="1:16" s="39" customFormat="1" x14ac:dyDescent="0.25">
      <c r="A172" s="256"/>
      <c r="B172" s="257"/>
      <c r="C172" s="110" t="s">
        <v>262</v>
      </c>
      <c r="D172" s="111"/>
      <c r="E172" s="111"/>
      <c r="F172" s="112"/>
      <c r="G172" s="113"/>
      <c r="H172" s="114">
        <f>H173+H233+H226+H229</f>
        <v>0</v>
      </c>
      <c r="I172" s="114">
        <f>I173+I233+I226+I229</f>
        <v>0</v>
      </c>
      <c r="J172" s="114">
        <f>J173+J233+J226+J229</f>
        <v>0</v>
      </c>
      <c r="K172" s="114">
        <f>K173+K233+K226+K229</f>
        <v>762183.70000000007</v>
      </c>
      <c r="L172" s="258">
        <f>L173+L233+L226+L230</f>
        <v>856131.2</v>
      </c>
      <c r="M172" s="258"/>
      <c r="N172" s="258"/>
      <c r="O172" s="258">
        <f>O173+O233+O226+O229</f>
        <v>449446.39999999997</v>
      </c>
      <c r="P172" s="259"/>
    </row>
    <row r="173" spans="1:16" s="39" customFormat="1" ht="47.25" x14ac:dyDescent="0.25">
      <c r="A173" s="212"/>
      <c r="B173" s="229"/>
      <c r="C173" s="69" t="s">
        <v>261</v>
      </c>
      <c r="D173" s="70"/>
      <c r="E173" s="70"/>
      <c r="F173" s="57"/>
      <c r="G173" s="40"/>
      <c r="H173" s="43">
        <f>H174+H179+H197+H218</f>
        <v>0</v>
      </c>
      <c r="I173" s="43">
        <f>I174+I179+I197+I218</f>
        <v>0</v>
      </c>
      <c r="J173" s="43">
        <f>J174+J179+J197+J218</f>
        <v>0</v>
      </c>
      <c r="K173" s="43">
        <f>K174+K179+K197+K218</f>
        <v>762183.70000000007</v>
      </c>
      <c r="L173" s="220">
        <f>L174+L179+L197+L218</f>
        <v>856131.2</v>
      </c>
      <c r="M173" s="220"/>
      <c r="N173" s="220"/>
      <c r="O173" s="220">
        <f>O174+O179+O197+O218</f>
        <v>449446.39999999997</v>
      </c>
      <c r="P173" s="221"/>
    </row>
    <row r="174" spans="1:16" s="39" customFormat="1" x14ac:dyDescent="0.25">
      <c r="A174" s="212"/>
      <c r="B174" s="229"/>
      <c r="C174" s="69" t="s">
        <v>260</v>
      </c>
      <c r="D174" s="70"/>
      <c r="E174" s="70"/>
      <c r="F174" s="57"/>
      <c r="G174" s="40"/>
      <c r="H174" s="43">
        <f>H175+H177</f>
        <v>0</v>
      </c>
      <c r="I174" s="43">
        <f t="shared" ref="I174:J174" si="45">I175+I177</f>
        <v>0</v>
      </c>
      <c r="J174" s="43">
        <f t="shared" si="45"/>
        <v>0</v>
      </c>
      <c r="K174" s="43">
        <f>K175+K177+K178</f>
        <v>72368.100000000006</v>
      </c>
      <c r="L174" s="220">
        <f>L175+L177</f>
        <v>19999.400000000001</v>
      </c>
      <c r="M174" s="220"/>
      <c r="N174" s="220"/>
      <c r="O174" s="220">
        <f>O175+O177</f>
        <v>17721.5</v>
      </c>
      <c r="P174" s="221"/>
    </row>
    <row r="175" spans="1:16" s="28" customFormat="1" x14ac:dyDescent="0.25">
      <c r="A175" s="202"/>
      <c r="B175" s="203"/>
      <c r="C175" s="64"/>
      <c r="D175" s="65" t="s">
        <v>231</v>
      </c>
      <c r="E175" s="84" t="s">
        <v>259</v>
      </c>
      <c r="F175" s="58"/>
      <c r="G175" s="36"/>
      <c r="H175" s="35">
        <f>H176</f>
        <v>0</v>
      </c>
      <c r="I175" s="35">
        <f t="shared" ref="I175:K175" si="46">I176</f>
        <v>0</v>
      </c>
      <c r="J175" s="35">
        <f t="shared" si="46"/>
        <v>0</v>
      </c>
      <c r="K175" s="35">
        <f t="shared" si="46"/>
        <v>29085.599999999999</v>
      </c>
      <c r="L175" s="204">
        <f>L176</f>
        <v>19999.400000000001</v>
      </c>
      <c r="M175" s="204"/>
      <c r="N175" s="204"/>
      <c r="O175" s="204">
        <f>O176</f>
        <v>17721.5</v>
      </c>
      <c r="P175" s="205"/>
    </row>
    <row r="176" spans="1:16" s="28" customFormat="1" ht="31.5" x14ac:dyDescent="0.25">
      <c r="A176" s="202"/>
      <c r="B176" s="203"/>
      <c r="C176" s="64" t="s">
        <v>287</v>
      </c>
      <c r="D176" s="65" t="s">
        <v>382</v>
      </c>
      <c r="E176" s="29" t="s">
        <v>66</v>
      </c>
      <c r="F176" s="58" t="s">
        <v>410</v>
      </c>
      <c r="G176" s="36"/>
      <c r="H176" s="35"/>
      <c r="I176" s="35"/>
      <c r="J176" s="35"/>
      <c r="K176" s="131">
        <v>29085.599999999999</v>
      </c>
      <c r="L176" s="204">
        <v>19999.400000000001</v>
      </c>
      <c r="M176" s="204"/>
      <c r="N176" s="204"/>
      <c r="O176" s="204">
        <v>17721.5</v>
      </c>
      <c r="P176" s="205"/>
    </row>
    <row r="177" spans="1:16" s="28" customFormat="1" x14ac:dyDescent="0.25">
      <c r="A177" s="202"/>
      <c r="B177" s="203"/>
      <c r="C177" s="64"/>
      <c r="D177" s="67" t="s">
        <v>384</v>
      </c>
      <c r="E177" s="80" t="s">
        <v>288</v>
      </c>
      <c r="F177" s="58"/>
      <c r="G177" s="36"/>
      <c r="H177" s="131">
        <f>H178</f>
        <v>0</v>
      </c>
      <c r="I177" s="131">
        <f t="shared" ref="I177:J177" si="47">I178</f>
        <v>0</v>
      </c>
      <c r="J177" s="131">
        <f t="shared" si="47"/>
        <v>0</v>
      </c>
      <c r="K177" s="131">
        <v>0</v>
      </c>
      <c r="L177" s="204">
        <v>0</v>
      </c>
      <c r="M177" s="204"/>
      <c r="N177" s="204"/>
      <c r="O177" s="204">
        <v>0</v>
      </c>
      <c r="P177" s="205"/>
    </row>
    <row r="178" spans="1:16" s="28" customFormat="1" ht="31.5" x14ac:dyDescent="0.25">
      <c r="A178" s="202"/>
      <c r="B178" s="203"/>
      <c r="C178" s="64" t="s">
        <v>289</v>
      </c>
      <c r="D178" s="65" t="s">
        <v>385</v>
      </c>
      <c r="E178" s="29" t="s">
        <v>66</v>
      </c>
      <c r="F178" s="58" t="s">
        <v>410</v>
      </c>
      <c r="G178" s="36"/>
      <c r="H178" s="35"/>
      <c r="I178" s="35"/>
      <c r="J178" s="35"/>
      <c r="K178" s="131">
        <v>43282.5</v>
      </c>
      <c r="L178" s="204">
        <v>0</v>
      </c>
      <c r="M178" s="204"/>
      <c r="N178" s="204"/>
      <c r="O178" s="204">
        <v>0</v>
      </c>
      <c r="P178" s="205"/>
    </row>
    <row r="179" spans="1:16" s="39" customFormat="1" ht="31.5" x14ac:dyDescent="0.25">
      <c r="A179" s="212"/>
      <c r="B179" s="229"/>
      <c r="C179" s="69" t="s">
        <v>258</v>
      </c>
      <c r="D179" s="70"/>
      <c r="E179" s="70"/>
      <c r="F179" s="57"/>
      <c r="G179" s="40"/>
      <c r="H179" s="43">
        <f>H180+H183+H185+H189+H193</f>
        <v>0</v>
      </c>
      <c r="I179" s="43">
        <f t="shared" ref="I179:J179" si="48">I180+I183+I185+I189+I193</f>
        <v>0</v>
      </c>
      <c r="J179" s="43">
        <f t="shared" si="48"/>
        <v>0</v>
      </c>
      <c r="K179" s="43">
        <f>K180+K183+K185+K189+K193+K191+K181+K182</f>
        <v>381772.30000000005</v>
      </c>
      <c r="L179" s="251">
        <f>L180+L183+L185+L189+L193+L191+L181+L182</f>
        <v>513921.69999999995</v>
      </c>
      <c r="M179" s="252"/>
      <c r="N179" s="253"/>
      <c r="O179" s="220">
        <f>O180+O183+O185+O187+O193+O189+O191</f>
        <v>129760.40000000001</v>
      </c>
      <c r="P179" s="221"/>
    </row>
    <row r="180" spans="1:16" s="28" customFormat="1" ht="53.25" customHeight="1" x14ac:dyDescent="0.25">
      <c r="A180" s="202"/>
      <c r="B180" s="203"/>
      <c r="C180" s="347" t="s">
        <v>401</v>
      </c>
      <c r="D180" s="348" t="s">
        <v>402</v>
      </c>
      <c r="E180" s="347" t="s">
        <v>401</v>
      </c>
      <c r="F180" s="58" t="s">
        <v>411</v>
      </c>
      <c r="G180" s="36"/>
      <c r="H180" s="35">
        <f>H181</f>
        <v>0</v>
      </c>
      <c r="I180" s="35">
        <f t="shared" ref="I180" si="49">I181</f>
        <v>0</v>
      </c>
      <c r="J180" s="35">
        <f>J181</f>
        <v>0</v>
      </c>
      <c r="K180" s="35">
        <v>4525.8999999999996</v>
      </c>
      <c r="L180" s="204">
        <v>4525.8999999999996</v>
      </c>
      <c r="M180" s="204"/>
      <c r="N180" s="204"/>
      <c r="O180" s="204">
        <f>O181</f>
        <v>0</v>
      </c>
      <c r="P180" s="205"/>
    </row>
    <row r="181" spans="1:16" s="28" customFormat="1" ht="84.75" customHeight="1" x14ac:dyDescent="0.25">
      <c r="A181" s="202"/>
      <c r="B181" s="203"/>
      <c r="C181" s="349" t="s">
        <v>403</v>
      </c>
      <c r="D181" s="350" t="s">
        <v>404</v>
      </c>
      <c r="E181" s="352" t="s">
        <v>403</v>
      </c>
      <c r="F181" s="58" t="s">
        <v>411</v>
      </c>
      <c r="G181" s="36"/>
      <c r="H181" s="35"/>
      <c r="I181" s="35"/>
      <c r="J181" s="35"/>
      <c r="K181" s="131">
        <v>0</v>
      </c>
      <c r="L181" s="204">
        <v>608.79999999999995</v>
      </c>
      <c r="M181" s="204"/>
      <c r="N181" s="204"/>
      <c r="O181" s="204">
        <v>0</v>
      </c>
      <c r="P181" s="205"/>
    </row>
    <row r="182" spans="1:16" s="28" customFormat="1" ht="84.75" customHeight="1" x14ac:dyDescent="0.25">
      <c r="A182" s="181"/>
      <c r="B182" s="182"/>
      <c r="C182" s="347" t="s">
        <v>405</v>
      </c>
      <c r="D182" s="351" t="s">
        <v>406</v>
      </c>
      <c r="E182" s="347" t="s">
        <v>405</v>
      </c>
      <c r="F182" s="58" t="s">
        <v>411</v>
      </c>
      <c r="G182" s="36"/>
      <c r="H182" s="35"/>
      <c r="I182" s="35"/>
      <c r="J182" s="35"/>
      <c r="K182" s="183">
        <v>237656.2</v>
      </c>
      <c r="L182" s="194">
        <v>377329.8</v>
      </c>
      <c r="M182" s="199"/>
      <c r="N182" s="200"/>
      <c r="O182" s="194">
        <v>0</v>
      </c>
      <c r="P182" s="195"/>
    </row>
    <row r="183" spans="1:16" s="28" customFormat="1" ht="69.75" customHeight="1" x14ac:dyDescent="0.25">
      <c r="A183" s="202"/>
      <c r="B183" s="203"/>
      <c r="C183" s="64"/>
      <c r="D183" s="67" t="s">
        <v>290</v>
      </c>
      <c r="E183" s="186" t="s">
        <v>397</v>
      </c>
      <c r="F183" s="58" t="s">
        <v>411</v>
      </c>
      <c r="G183" s="36"/>
      <c r="H183" s="131">
        <f>H184</f>
        <v>0</v>
      </c>
      <c r="I183" s="131">
        <f t="shared" ref="I183:K183" si="50">I184</f>
        <v>0</v>
      </c>
      <c r="J183" s="131">
        <f>J184</f>
        <v>0</v>
      </c>
      <c r="K183" s="131">
        <f t="shared" si="50"/>
        <v>266.7</v>
      </c>
      <c r="L183" s="204">
        <f>L184</f>
        <v>263.10000000000002</v>
      </c>
      <c r="M183" s="204"/>
      <c r="N183" s="204"/>
      <c r="O183" s="204">
        <f>O184</f>
        <v>0</v>
      </c>
      <c r="P183" s="205"/>
    </row>
    <row r="184" spans="1:16" s="28" customFormat="1" ht="47.25" x14ac:dyDescent="0.25">
      <c r="A184" s="202"/>
      <c r="B184" s="203"/>
      <c r="C184" s="186" t="s">
        <v>397</v>
      </c>
      <c r="D184" s="193" t="s">
        <v>398</v>
      </c>
      <c r="E184" s="29" t="s">
        <v>66</v>
      </c>
      <c r="F184" s="347" t="s">
        <v>401</v>
      </c>
      <c r="G184" s="36"/>
      <c r="H184" s="131"/>
      <c r="I184" s="35"/>
      <c r="J184" s="131"/>
      <c r="K184" s="131">
        <v>266.7</v>
      </c>
      <c r="L184" s="204">
        <v>263.10000000000002</v>
      </c>
      <c r="M184" s="204"/>
      <c r="N184" s="204"/>
      <c r="O184" s="204">
        <v>0</v>
      </c>
      <c r="P184" s="205"/>
    </row>
    <row r="185" spans="1:16" s="28" customFormat="1" hidden="1" x14ac:dyDescent="0.25">
      <c r="A185" s="202"/>
      <c r="B185" s="203"/>
      <c r="C185" s="64"/>
      <c r="D185" s="65" t="s">
        <v>232</v>
      </c>
      <c r="E185" s="84" t="s">
        <v>257</v>
      </c>
      <c r="F185" s="58"/>
      <c r="G185" s="36"/>
      <c r="H185" s="35">
        <f>H186</f>
        <v>0</v>
      </c>
      <c r="I185" s="35">
        <f>I186</f>
        <v>0</v>
      </c>
      <c r="J185" s="35">
        <f>J186</f>
        <v>0</v>
      </c>
      <c r="K185" s="35">
        <f>K186</f>
        <v>0</v>
      </c>
      <c r="L185" s="204">
        <f>L186</f>
        <v>0</v>
      </c>
      <c r="M185" s="204"/>
      <c r="N185" s="204"/>
      <c r="O185" s="204">
        <f>O186</f>
        <v>0</v>
      </c>
      <c r="P185" s="205"/>
    </row>
    <row r="186" spans="1:16" s="28" customFormat="1" ht="31.5" hidden="1" x14ac:dyDescent="0.25">
      <c r="A186" s="202"/>
      <c r="B186" s="203"/>
      <c r="C186" s="64" t="s">
        <v>53</v>
      </c>
      <c r="D186" s="65" t="s">
        <v>233</v>
      </c>
      <c r="E186" s="29" t="s">
        <v>66</v>
      </c>
      <c r="F186" s="58" t="s">
        <v>129</v>
      </c>
      <c r="G186" s="36"/>
      <c r="H186" s="35"/>
      <c r="I186" s="35"/>
      <c r="J186" s="35"/>
      <c r="K186" s="131">
        <v>0</v>
      </c>
      <c r="L186" s="204">
        <v>0</v>
      </c>
      <c r="M186" s="204"/>
      <c r="N186" s="204"/>
      <c r="O186" s="204">
        <v>0</v>
      </c>
      <c r="P186" s="205"/>
    </row>
    <row r="187" spans="1:16" s="28" customFormat="1" ht="69" hidden="1" customHeight="1" x14ac:dyDescent="0.25">
      <c r="A187" s="202"/>
      <c r="B187" s="203"/>
      <c r="C187" s="64"/>
      <c r="D187" s="67" t="s">
        <v>128</v>
      </c>
      <c r="E187" s="80" t="s">
        <v>127</v>
      </c>
      <c r="F187" s="58"/>
      <c r="G187" s="36"/>
      <c r="H187" s="131">
        <f>H188</f>
        <v>0</v>
      </c>
      <c r="I187" s="131">
        <f t="shared" ref="I187:K187" si="51">I188</f>
        <v>0</v>
      </c>
      <c r="J187" s="131">
        <f>J188</f>
        <v>0</v>
      </c>
      <c r="K187" s="131">
        <f t="shared" si="51"/>
        <v>0</v>
      </c>
      <c r="L187" s="204">
        <f>L188</f>
        <v>0</v>
      </c>
      <c r="M187" s="204"/>
      <c r="N187" s="204"/>
      <c r="O187" s="204">
        <f>O188</f>
        <v>0</v>
      </c>
      <c r="P187" s="205"/>
    </row>
    <row r="188" spans="1:16" s="28" customFormat="1" ht="84" hidden="1" customHeight="1" x14ac:dyDescent="0.25">
      <c r="A188" s="202"/>
      <c r="B188" s="203"/>
      <c r="C188" s="64" t="s">
        <v>54</v>
      </c>
      <c r="D188" s="65" t="s">
        <v>130</v>
      </c>
      <c r="E188" s="29" t="s">
        <v>66</v>
      </c>
      <c r="F188" s="58" t="s">
        <v>129</v>
      </c>
      <c r="G188" s="36"/>
      <c r="H188" s="131">
        <v>0</v>
      </c>
      <c r="I188" s="35">
        <v>0</v>
      </c>
      <c r="J188" s="131">
        <v>0</v>
      </c>
      <c r="K188" s="131">
        <v>0</v>
      </c>
      <c r="L188" s="204">
        <v>0</v>
      </c>
      <c r="M188" s="204"/>
      <c r="N188" s="204"/>
      <c r="O188" s="204">
        <v>0</v>
      </c>
      <c r="P188" s="205"/>
    </row>
    <row r="189" spans="1:16" s="28" customFormat="1" ht="31.5" hidden="1" x14ac:dyDescent="0.25">
      <c r="A189" s="202"/>
      <c r="B189" s="203"/>
      <c r="C189" s="64"/>
      <c r="D189" s="65" t="s">
        <v>254</v>
      </c>
      <c r="E189" s="84" t="s">
        <v>253</v>
      </c>
      <c r="F189" s="58"/>
      <c r="G189" s="36"/>
      <c r="H189" s="35">
        <f>H190</f>
        <v>0</v>
      </c>
      <c r="I189" s="35">
        <f t="shared" ref="I189:K189" si="52">I190</f>
        <v>0</v>
      </c>
      <c r="J189" s="35">
        <f t="shared" si="52"/>
        <v>0</v>
      </c>
      <c r="K189" s="35">
        <f t="shared" si="52"/>
        <v>0</v>
      </c>
      <c r="L189" s="204">
        <f>L190</f>
        <v>0</v>
      </c>
      <c r="M189" s="204"/>
      <c r="N189" s="204"/>
      <c r="O189" s="204">
        <f>O190</f>
        <v>0</v>
      </c>
      <c r="P189" s="205"/>
    </row>
    <row r="190" spans="1:16" s="28" customFormat="1" ht="41.25" hidden="1" customHeight="1" x14ac:dyDescent="0.25">
      <c r="A190" s="202"/>
      <c r="B190" s="228"/>
      <c r="C190" s="64" t="s">
        <v>256</v>
      </c>
      <c r="D190" s="65" t="s">
        <v>255</v>
      </c>
      <c r="E190" s="29" t="s">
        <v>66</v>
      </c>
      <c r="F190" s="58" t="s">
        <v>109</v>
      </c>
      <c r="G190" s="36"/>
      <c r="H190" s="35"/>
      <c r="I190" s="35"/>
      <c r="J190" s="35"/>
      <c r="K190" s="141">
        <v>0</v>
      </c>
      <c r="L190" s="194">
        <v>0</v>
      </c>
      <c r="M190" s="240"/>
      <c r="N190" s="241"/>
      <c r="O190" s="194">
        <v>0</v>
      </c>
      <c r="P190" s="242"/>
    </row>
    <row r="191" spans="1:16" s="28" customFormat="1" ht="31.5" x14ac:dyDescent="0.25">
      <c r="A191" s="202"/>
      <c r="B191" s="203"/>
      <c r="C191" s="64"/>
      <c r="D191" s="67" t="s">
        <v>254</v>
      </c>
      <c r="E191" s="80" t="s">
        <v>308</v>
      </c>
      <c r="F191" s="58"/>
      <c r="G191" s="36"/>
      <c r="H191" s="150">
        <f>H192</f>
        <v>0</v>
      </c>
      <c r="I191" s="150">
        <f t="shared" ref="I191:K191" si="53">I192</f>
        <v>0</v>
      </c>
      <c r="J191" s="150">
        <f t="shared" si="53"/>
        <v>0</v>
      </c>
      <c r="K191" s="150">
        <f t="shared" si="53"/>
        <v>116140.5</v>
      </c>
      <c r="L191" s="204">
        <f>L192</f>
        <v>118097</v>
      </c>
      <c r="M191" s="204"/>
      <c r="N191" s="204"/>
      <c r="O191" s="204">
        <f>O192</f>
        <v>120084.1</v>
      </c>
      <c r="P191" s="205"/>
    </row>
    <row r="192" spans="1:16" s="28" customFormat="1" ht="42" customHeight="1" x14ac:dyDescent="0.25">
      <c r="A192" s="202"/>
      <c r="B192" s="203"/>
      <c r="C192" s="64" t="s">
        <v>309</v>
      </c>
      <c r="D192" s="65" t="s">
        <v>386</v>
      </c>
      <c r="E192" s="29" t="s">
        <v>66</v>
      </c>
      <c r="F192" s="58" t="s">
        <v>383</v>
      </c>
      <c r="G192" s="36"/>
      <c r="H192" s="35"/>
      <c r="I192" s="35"/>
      <c r="J192" s="35"/>
      <c r="K192" s="150">
        <v>116140.5</v>
      </c>
      <c r="L192" s="204">
        <v>118097</v>
      </c>
      <c r="M192" s="204"/>
      <c r="N192" s="204"/>
      <c r="O192" s="204">
        <v>120084.1</v>
      </c>
      <c r="P192" s="205"/>
    </row>
    <row r="193" spans="1:16" s="28" customFormat="1" x14ac:dyDescent="0.25">
      <c r="A193" s="202"/>
      <c r="B193" s="203"/>
      <c r="C193" s="64"/>
      <c r="D193" s="65" t="s">
        <v>234</v>
      </c>
      <c r="E193" s="84" t="s">
        <v>55</v>
      </c>
      <c r="F193" s="58"/>
      <c r="G193" s="36"/>
      <c r="H193" s="35">
        <f>H194+H195+H196</f>
        <v>0</v>
      </c>
      <c r="I193" s="35">
        <f>I194+I195+I196</f>
        <v>0</v>
      </c>
      <c r="J193" s="35">
        <f>J194+J195+J196</f>
        <v>0</v>
      </c>
      <c r="K193" s="35">
        <f>K194+K195+K196</f>
        <v>23183</v>
      </c>
      <c r="L193" s="204">
        <f>L194+L195+L196</f>
        <v>13097.1</v>
      </c>
      <c r="M193" s="204"/>
      <c r="N193" s="204"/>
      <c r="O193" s="204">
        <f>O194+O195+O196</f>
        <v>9676.2999999999993</v>
      </c>
      <c r="P193" s="205"/>
    </row>
    <row r="194" spans="1:16" s="28" customFormat="1" ht="31.5" hidden="1" x14ac:dyDescent="0.25">
      <c r="A194" s="202"/>
      <c r="B194" s="228"/>
      <c r="C194" s="64" t="s">
        <v>292</v>
      </c>
      <c r="D194" s="65" t="s">
        <v>291</v>
      </c>
      <c r="E194" s="29" t="s">
        <v>66</v>
      </c>
      <c r="F194" s="58" t="s">
        <v>109</v>
      </c>
      <c r="G194" s="36"/>
      <c r="H194" s="35"/>
      <c r="I194" s="35"/>
      <c r="J194" s="35"/>
      <c r="K194" s="131">
        <v>0</v>
      </c>
      <c r="L194" s="194">
        <v>0</v>
      </c>
      <c r="M194" s="240"/>
      <c r="N194" s="241"/>
      <c r="O194" s="194">
        <v>0</v>
      </c>
      <c r="P194" s="242"/>
    </row>
    <row r="195" spans="1:16" s="28" customFormat="1" ht="31.5" x14ac:dyDescent="0.25">
      <c r="A195" s="202"/>
      <c r="B195" s="228"/>
      <c r="C195" s="64" t="s">
        <v>292</v>
      </c>
      <c r="D195" s="65" t="s">
        <v>387</v>
      </c>
      <c r="E195" s="29" t="s">
        <v>66</v>
      </c>
      <c r="F195" s="58" t="s">
        <v>411</v>
      </c>
      <c r="G195" s="36"/>
      <c r="H195" s="35"/>
      <c r="I195" s="35"/>
      <c r="J195" s="35"/>
      <c r="K195" s="131">
        <v>9792.7999999999993</v>
      </c>
      <c r="L195" s="194">
        <v>8553.2000000000007</v>
      </c>
      <c r="M195" s="240"/>
      <c r="N195" s="241"/>
      <c r="O195" s="194">
        <v>5130.5</v>
      </c>
      <c r="P195" s="242"/>
    </row>
    <row r="196" spans="1:16" s="28" customFormat="1" ht="31.5" x14ac:dyDescent="0.25">
      <c r="A196" s="202"/>
      <c r="B196" s="228"/>
      <c r="C196" s="64" t="s">
        <v>292</v>
      </c>
      <c r="D196" s="65" t="s">
        <v>388</v>
      </c>
      <c r="E196" s="29" t="s">
        <v>66</v>
      </c>
      <c r="F196" s="58" t="s">
        <v>409</v>
      </c>
      <c r="G196" s="36"/>
      <c r="H196" s="35"/>
      <c r="I196" s="35"/>
      <c r="J196" s="35"/>
      <c r="K196" s="141">
        <v>13390.2</v>
      </c>
      <c r="L196" s="194">
        <v>4543.8999999999996</v>
      </c>
      <c r="M196" s="240"/>
      <c r="N196" s="241"/>
      <c r="O196" s="194">
        <v>4545.8</v>
      </c>
      <c r="P196" s="242"/>
    </row>
    <row r="197" spans="1:16" s="28" customFormat="1" ht="31.5" x14ac:dyDescent="0.25">
      <c r="A197" s="212"/>
      <c r="B197" s="229"/>
      <c r="C197" s="69" t="s">
        <v>243</v>
      </c>
      <c r="D197" s="70"/>
      <c r="E197" s="70"/>
      <c r="F197" s="57"/>
      <c r="G197" s="40"/>
      <c r="H197" s="43">
        <f>H198+H200+H202+H204+H210+H214</f>
        <v>0</v>
      </c>
      <c r="I197" s="43">
        <f>I198+I200+I202+I204+I210+I214</f>
        <v>0</v>
      </c>
      <c r="J197" s="43">
        <f>J198+J200+J202+J204+J210+J214</f>
        <v>0</v>
      </c>
      <c r="K197" s="43">
        <f>K198+K200+K202+K204+K210+K214+K208+K212+K206</f>
        <v>308043.30000000005</v>
      </c>
      <c r="L197" s="220">
        <f>L198+L200+L202+L204+L210+L214+L208+L212+L206</f>
        <v>322210.10000000003</v>
      </c>
      <c r="M197" s="220"/>
      <c r="N197" s="220"/>
      <c r="O197" s="220">
        <f>O198+O200+O202+O204+O210+O214+O208+O212+O206</f>
        <v>301964.49999999994</v>
      </c>
      <c r="P197" s="221"/>
    </row>
    <row r="198" spans="1:16" s="28" customFormat="1" ht="33.75" hidden="1" customHeight="1" x14ac:dyDescent="0.25">
      <c r="A198" s="202"/>
      <c r="B198" s="203"/>
      <c r="C198" s="84"/>
      <c r="D198" s="67" t="s">
        <v>239</v>
      </c>
      <c r="E198" s="84" t="s">
        <v>242</v>
      </c>
      <c r="F198" s="58"/>
      <c r="G198" s="36"/>
      <c r="H198" s="141">
        <f>H199</f>
        <v>0</v>
      </c>
      <c r="I198" s="141">
        <f t="shared" ref="I198:K200" si="54">I199</f>
        <v>0</v>
      </c>
      <c r="J198" s="141">
        <f>J199</f>
        <v>0</v>
      </c>
      <c r="K198" s="141">
        <f t="shared" si="54"/>
        <v>0</v>
      </c>
      <c r="L198" s="204">
        <f>L199</f>
        <v>0</v>
      </c>
      <c r="M198" s="204"/>
      <c r="N198" s="204"/>
      <c r="O198" s="204">
        <f>O199</f>
        <v>0</v>
      </c>
      <c r="P198" s="205"/>
    </row>
    <row r="199" spans="1:16" s="28" customFormat="1" ht="42" hidden="1" customHeight="1" x14ac:dyDescent="0.25">
      <c r="A199" s="202"/>
      <c r="B199" s="203"/>
      <c r="C199" s="84" t="s">
        <v>241</v>
      </c>
      <c r="D199" s="65" t="s">
        <v>240</v>
      </c>
      <c r="E199" s="29" t="s">
        <v>66</v>
      </c>
      <c r="F199" s="58" t="s">
        <v>109</v>
      </c>
      <c r="G199" s="36"/>
      <c r="H199" s="35"/>
      <c r="I199" s="35"/>
      <c r="J199" s="35"/>
      <c r="K199" s="141">
        <v>0</v>
      </c>
      <c r="L199" s="204">
        <v>0</v>
      </c>
      <c r="M199" s="204"/>
      <c r="N199" s="204"/>
      <c r="O199" s="204">
        <v>0</v>
      </c>
      <c r="P199" s="205"/>
    </row>
    <row r="200" spans="1:16" s="28" customFormat="1" ht="47.25" x14ac:dyDescent="0.25">
      <c r="A200" s="202"/>
      <c r="B200" s="203"/>
      <c r="C200" s="84"/>
      <c r="D200" s="67" t="s">
        <v>235</v>
      </c>
      <c r="E200" s="84" t="s">
        <v>294</v>
      </c>
      <c r="F200" s="58"/>
      <c r="G200" s="36"/>
      <c r="H200" s="131">
        <f>H201</f>
        <v>0</v>
      </c>
      <c r="I200" s="131">
        <f t="shared" si="54"/>
        <v>0</v>
      </c>
      <c r="J200" s="131">
        <f>J201</f>
        <v>0</v>
      </c>
      <c r="K200" s="131">
        <f t="shared" si="54"/>
        <v>13406.4</v>
      </c>
      <c r="L200" s="204">
        <f>L201</f>
        <v>13897.3</v>
      </c>
      <c r="M200" s="204"/>
      <c r="N200" s="204"/>
      <c r="O200" s="204">
        <f>O201</f>
        <v>13897.3</v>
      </c>
      <c r="P200" s="205"/>
    </row>
    <row r="201" spans="1:16" s="28" customFormat="1" ht="52.5" customHeight="1" x14ac:dyDescent="0.25">
      <c r="A201" s="202"/>
      <c r="B201" s="203"/>
      <c r="C201" s="84" t="s">
        <v>293</v>
      </c>
      <c r="D201" s="65" t="s">
        <v>389</v>
      </c>
      <c r="E201" s="29" t="s">
        <v>66</v>
      </c>
      <c r="F201" s="58" t="s">
        <v>409</v>
      </c>
      <c r="G201" s="36"/>
      <c r="H201" s="35"/>
      <c r="I201" s="35"/>
      <c r="J201" s="35"/>
      <c r="K201" s="131">
        <v>13406.4</v>
      </c>
      <c r="L201" s="204">
        <v>13897.3</v>
      </c>
      <c r="M201" s="204"/>
      <c r="N201" s="204"/>
      <c r="O201" s="204">
        <v>13897.3</v>
      </c>
      <c r="P201" s="205"/>
    </row>
    <row r="202" spans="1:16" s="28" customFormat="1" ht="63" x14ac:dyDescent="0.25">
      <c r="A202" s="202"/>
      <c r="B202" s="203"/>
      <c r="C202" s="84"/>
      <c r="D202" s="65" t="s">
        <v>236</v>
      </c>
      <c r="E202" s="84" t="s">
        <v>295</v>
      </c>
      <c r="F202" s="58"/>
      <c r="G202" s="36"/>
      <c r="H202" s="35">
        <f>H203</f>
        <v>0</v>
      </c>
      <c r="I202" s="35">
        <f t="shared" ref="I202:K202" si="55">I203</f>
        <v>0</v>
      </c>
      <c r="J202" s="35">
        <f>J203</f>
        <v>0</v>
      </c>
      <c r="K202" s="35">
        <f t="shared" si="55"/>
        <v>6879.5</v>
      </c>
      <c r="L202" s="204">
        <f>L203</f>
        <v>6879.5</v>
      </c>
      <c r="M202" s="204"/>
      <c r="N202" s="204"/>
      <c r="O202" s="204">
        <f>O203</f>
        <v>6879.5</v>
      </c>
      <c r="P202" s="205"/>
    </row>
    <row r="203" spans="1:16" s="28" customFormat="1" ht="84" customHeight="1" x14ac:dyDescent="0.25">
      <c r="A203" s="202"/>
      <c r="B203" s="203"/>
      <c r="C203" s="84" t="s">
        <v>296</v>
      </c>
      <c r="D203" s="65" t="s">
        <v>390</v>
      </c>
      <c r="E203" s="29" t="s">
        <v>66</v>
      </c>
      <c r="F203" s="58" t="s">
        <v>409</v>
      </c>
      <c r="G203" s="36"/>
      <c r="H203" s="35"/>
      <c r="I203" s="35"/>
      <c r="J203" s="35"/>
      <c r="K203" s="131">
        <v>6879.5</v>
      </c>
      <c r="L203" s="204">
        <v>6879.5</v>
      </c>
      <c r="M203" s="204"/>
      <c r="N203" s="204"/>
      <c r="O203" s="204">
        <v>6879.5</v>
      </c>
      <c r="P203" s="205"/>
    </row>
    <row r="204" spans="1:16" s="28" customFormat="1" ht="69" customHeight="1" x14ac:dyDescent="0.25">
      <c r="A204" s="202"/>
      <c r="B204" s="203"/>
      <c r="C204" s="84"/>
      <c r="D204" s="67" t="s">
        <v>237</v>
      </c>
      <c r="E204" s="84" t="s">
        <v>298</v>
      </c>
      <c r="F204" s="58"/>
      <c r="G204" s="36"/>
      <c r="H204" s="131">
        <f t="shared" ref="H204:I208" si="56">H205</f>
        <v>0</v>
      </c>
      <c r="I204" s="131">
        <f t="shared" si="56"/>
        <v>0</v>
      </c>
      <c r="J204" s="131">
        <f>J205</f>
        <v>0</v>
      </c>
      <c r="K204" s="131">
        <f t="shared" ref="K204:K208" si="57">K205</f>
        <v>8778</v>
      </c>
      <c r="L204" s="204">
        <f>L205</f>
        <v>8778</v>
      </c>
      <c r="M204" s="204"/>
      <c r="N204" s="204"/>
      <c r="O204" s="204">
        <f>O205</f>
        <v>5016</v>
      </c>
      <c r="P204" s="205"/>
    </row>
    <row r="205" spans="1:16" s="28" customFormat="1" ht="66.75" customHeight="1" x14ac:dyDescent="0.25">
      <c r="A205" s="202"/>
      <c r="B205" s="203"/>
      <c r="C205" s="84" t="s">
        <v>297</v>
      </c>
      <c r="D205" s="65" t="s">
        <v>407</v>
      </c>
      <c r="E205" s="29" t="s">
        <v>66</v>
      </c>
      <c r="F205" s="58" t="s">
        <v>408</v>
      </c>
      <c r="G205" s="36"/>
      <c r="H205" s="35"/>
      <c r="I205" s="35"/>
      <c r="J205" s="35"/>
      <c r="K205" s="131">
        <v>8778</v>
      </c>
      <c r="L205" s="204">
        <v>8778</v>
      </c>
      <c r="M205" s="204"/>
      <c r="N205" s="204"/>
      <c r="O205" s="204">
        <v>5016</v>
      </c>
      <c r="P205" s="205"/>
    </row>
    <row r="206" spans="1:16" s="28" customFormat="1" ht="69" customHeight="1" x14ac:dyDescent="0.25">
      <c r="A206" s="202"/>
      <c r="B206" s="203"/>
      <c r="C206" s="84"/>
      <c r="D206" s="67" t="s">
        <v>312</v>
      </c>
      <c r="E206" s="84" t="s">
        <v>311</v>
      </c>
      <c r="F206" s="58"/>
      <c r="G206" s="36"/>
      <c r="H206" s="150">
        <f t="shared" si="56"/>
        <v>0</v>
      </c>
      <c r="I206" s="150">
        <f t="shared" si="56"/>
        <v>0</v>
      </c>
      <c r="J206" s="150">
        <f>J207</f>
        <v>0</v>
      </c>
      <c r="K206" s="150">
        <f t="shared" si="57"/>
        <v>512.79999999999995</v>
      </c>
      <c r="L206" s="204">
        <f>L207</f>
        <v>533.9</v>
      </c>
      <c r="M206" s="204"/>
      <c r="N206" s="204"/>
      <c r="O206" s="204">
        <f>O207</f>
        <v>0</v>
      </c>
      <c r="P206" s="205"/>
    </row>
    <row r="207" spans="1:16" s="28" customFormat="1" ht="54.75" customHeight="1" x14ac:dyDescent="0.25">
      <c r="A207" s="202"/>
      <c r="B207" s="203"/>
      <c r="C207" s="84" t="s">
        <v>310</v>
      </c>
      <c r="D207" s="65" t="s">
        <v>391</v>
      </c>
      <c r="E207" s="29" t="s">
        <v>66</v>
      </c>
      <c r="F207" s="58" t="s">
        <v>411</v>
      </c>
      <c r="G207" s="36"/>
      <c r="H207" s="35"/>
      <c r="I207" s="35"/>
      <c r="J207" s="35"/>
      <c r="K207" s="150">
        <v>512.79999999999995</v>
      </c>
      <c r="L207" s="204">
        <v>533.9</v>
      </c>
      <c r="M207" s="204"/>
      <c r="N207" s="204"/>
      <c r="O207" s="204">
        <v>0</v>
      </c>
      <c r="P207" s="205"/>
    </row>
    <row r="208" spans="1:16" s="28" customFormat="1" ht="57" customHeight="1" x14ac:dyDescent="0.25">
      <c r="A208" s="202"/>
      <c r="B208" s="203"/>
      <c r="C208" s="84"/>
      <c r="D208" s="67" t="s">
        <v>238</v>
      </c>
      <c r="E208" s="84" t="s">
        <v>305</v>
      </c>
      <c r="F208" s="58"/>
      <c r="G208" s="36"/>
      <c r="H208" s="150">
        <f t="shared" si="56"/>
        <v>0</v>
      </c>
      <c r="I208" s="150">
        <f t="shared" si="56"/>
        <v>0</v>
      </c>
      <c r="J208" s="150">
        <f>J209</f>
        <v>0</v>
      </c>
      <c r="K208" s="150">
        <f t="shared" si="57"/>
        <v>112.7</v>
      </c>
      <c r="L208" s="204">
        <f>L209</f>
        <v>3.6</v>
      </c>
      <c r="M208" s="204"/>
      <c r="N208" s="204"/>
      <c r="O208" s="204">
        <f>O209</f>
        <v>0</v>
      </c>
      <c r="P208" s="205"/>
    </row>
    <row r="209" spans="1:16" s="28" customFormat="1" ht="66.75" customHeight="1" x14ac:dyDescent="0.25">
      <c r="A209" s="202"/>
      <c r="B209" s="203"/>
      <c r="C209" s="84" t="s">
        <v>306</v>
      </c>
      <c r="D209" s="65" t="s">
        <v>392</v>
      </c>
      <c r="E209" s="29" t="s">
        <v>66</v>
      </c>
      <c r="F209" s="58" t="s">
        <v>411</v>
      </c>
      <c r="G209" s="36"/>
      <c r="H209" s="35"/>
      <c r="I209" s="35"/>
      <c r="J209" s="35"/>
      <c r="K209" s="150">
        <v>112.7</v>
      </c>
      <c r="L209" s="204">
        <v>3.6</v>
      </c>
      <c r="M209" s="204"/>
      <c r="N209" s="204"/>
      <c r="O209" s="204">
        <v>0</v>
      </c>
      <c r="P209" s="205"/>
    </row>
    <row r="210" spans="1:16" s="28" customFormat="1" ht="57.75" customHeight="1" x14ac:dyDescent="0.25">
      <c r="A210" s="202"/>
      <c r="B210" s="228"/>
      <c r="C210" s="84"/>
      <c r="D210" s="65" t="s">
        <v>299</v>
      </c>
      <c r="E210" s="84" t="s">
        <v>301</v>
      </c>
      <c r="F210" s="58"/>
      <c r="G210" s="36"/>
      <c r="H210" s="35">
        <f>H211</f>
        <v>0</v>
      </c>
      <c r="I210" s="35">
        <f t="shared" ref="I210:K212" si="58">I211</f>
        <v>0</v>
      </c>
      <c r="J210" s="35">
        <f>J211</f>
        <v>0</v>
      </c>
      <c r="K210" s="35">
        <f t="shared" si="58"/>
        <v>16288</v>
      </c>
      <c r="L210" s="194">
        <f>L211</f>
        <v>16288</v>
      </c>
      <c r="M210" s="240"/>
      <c r="N210" s="241"/>
      <c r="O210" s="194">
        <f>O211</f>
        <v>0</v>
      </c>
      <c r="P210" s="242"/>
    </row>
    <row r="211" spans="1:16" s="28" customFormat="1" ht="55.5" customHeight="1" x14ac:dyDescent="0.25">
      <c r="A211" s="202"/>
      <c r="B211" s="228"/>
      <c r="C211" s="84" t="s">
        <v>300</v>
      </c>
      <c r="D211" s="65" t="s">
        <v>393</v>
      </c>
      <c r="E211" s="29" t="s">
        <v>66</v>
      </c>
      <c r="F211" s="58" t="s">
        <v>409</v>
      </c>
      <c r="G211" s="36"/>
      <c r="H211" s="35"/>
      <c r="I211" s="35"/>
      <c r="J211" s="35"/>
      <c r="K211" s="131">
        <v>16288</v>
      </c>
      <c r="L211" s="194">
        <v>16288</v>
      </c>
      <c r="M211" s="240"/>
      <c r="N211" s="241"/>
      <c r="O211" s="194">
        <v>0</v>
      </c>
      <c r="P211" s="242"/>
    </row>
    <row r="212" spans="1:16" s="28" customFormat="1" ht="57.75" customHeight="1" x14ac:dyDescent="0.25">
      <c r="A212" s="202"/>
      <c r="B212" s="228"/>
      <c r="C212" s="84"/>
      <c r="D212" s="65" t="s">
        <v>302</v>
      </c>
      <c r="E212" s="84" t="s">
        <v>304</v>
      </c>
      <c r="F212" s="58"/>
      <c r="G212" s="36"/>
      <c r="H212" s="35">
        <f>H213</f>
        <v>0</v>
      </c>
      <c r="I212" s="35">
        <f t="shared" si="58"/>
        <v>0</v>
      </c>
      <c r="J212" s="35">
        <f>J213</f>
        <v>0</v>
      </c>
      <c r="K212" s="35">
        <f t="shared" si="58"/>
        <v>9068.2000000000007</v>
      </c>
      <c r="L212" s="194">
        <f>L213</f>
        <v>9068.2000000000007</v>
      </c>
      <c r="M212" s="240"/>
      <c r="N212" s="241"/>
      <c r="O212" s="194">
        <f>O213</f>
        <v>89.8</v>
      </c>
      <c r="P212" s="242"/>
    </row>
    <row r="213" spans="1:16" s="28" customFormat="1" ht="69.75" customHeight="1" x14ac:dyDescent="0.25">
      <c r="A213" s="202"/>
      <c r="B213" s="228"/>
      <c r="C213" s="84" t="s">
        <v>303</v>
      </c>
      <c r="D213" s="65" t="s">
        <v>394</v>
      </c>
      <c r="E213" s="29" t="s">
        <v>66</v>
      </c>
      <c r="F213" s="58" t="s">
        <v>409</v>
      </c>
      <c r="G213" s="36"/>
      <c r="H213" s="35"/>
      <c r="I213" s="35"/>
      <c r="J213" s="35"/>
      <c r="K213" s="150">
        <v>9068.2000000000007</v>
      </c>
      <c r="L213" s="194">
        <v>9068.2000000000007</v>
      </c>
      <c r="M213" s="240"/>
      <c r="N213" s="241"/>
      <c r="O213" s="194">
        <v>89.8</v>
      </c>
      <c r="P213" s="242"/>
    </row>
    <row r="214" spans="1:16" s="28" customFormat="1" x14ac:dyDescent="0.25">
      <c r="A214" s="202"/>
      <c r="B214" s="203"/>
      <c r="C214" s="84"/>
      <c r="D214" s="65" t="s">
        <v>244</v>
      </c>
      <c r="E214" s="64" t="s">
        <v>246</v>
      </c>
      <c r="F214" s="58"/>
      <c r="G214" s="36"/>
      <c r="H214" s="35">
        <f>H215+H217</f>
        <v>0</v>
      </c>
      <c r="I214" s="35">
        <f t="shared" ref="I214:J214" si="59">I215+I217</f>
        <v>0</v>
      </c>
      <c r="J214" s="35">
        <f t="shared" si="59"/>
        <v>0</v>
      </c>
      <c r="K214" s="35">
        <f>K215+K217+K216</f>
        <v>252997.7</v>
      </c>
      <c r="L214" s="204">
        <f>L215+L217+L216</f>
        <v>266761.60000000003</v>
      </c>
      <c r="M214" s="204"/>
      <c r="N214" s="204"/>
      <c r="O214" s="204">
        <f>O215+O217+O216</f>
        <v>276081.89999999997</v>
      </c>
      <c r="P214" s="205"/>
    </row>
    <row r="215" spans="1:16" s="28" customFormat="1" ht="35.25" customHeight="1" x14ac:dyDescent="0.25">
      <c r="A215" s="202"/>
      <c r="B215" s="203"/>
      <c r="C215" s="84" t="s">
        <v>307</v>
      </c>
      <c r="D215" s="65" t="s">
        <v>395</v>
      </c>
      <c r="E215" s="29" t="s">
        <v>66</v>
      </c>
      <c r="F215" s="58" t="s">
        <v>411</v>
      </c>
      <c r="G215" s="36"/>
      <c r="H215" s="35"/>
      <c r="I215" s="35"/>
      <c r="J215" s="35"/>
      <c r="K215" s="131">
        <v>19763.5</v>
      </c>
      <c r="L215" s="204">
        <v>19523.8</v>
      </c>
      <c r="M215" s="204"/>
      <c r="N215" s="204"/>
      <c r="O215" s="204">
        <v>19284.2</v>
      </c>
      <c r="P215" s="205"/>
    </row>
    <row r="216" spans="1:16" s="28" customFormat="1" ht="35.25" customHeight="1" x14ac:dyDescent="0.25">
      <c r="A216" s="202"/>
      <c r="B216" s="203"/>
      <c r="C216" s="84" t="s">
        <v>307</v>
      </c>
      <c r="D216" s="65" t="s">
        <v>395</v>
      </c>
      <c r="E216" s="29"/>
      <c r="F216" s="58" t="s">
        <v>408</v>
      </c>
      <c r="G216" s="36"/>
      <c r="H216" s="35"/>
      <c r="I216" s="35"/>
      <c r="J216" s="35"/>
      <c r="K216" s="183">
        <v>52.7</v>
      </c>
      <c r="L216" s="353">
        <v>52.7</v>
      </c>
      <c r="M216" s="354"/>
      <c r="N216" s="355"/>
      <c r="O216" s="194">
        <v>30.1</v>
      </c>
      <c r="P216" s="195"/>
    </row>
    <row r="217" spans="1:16" s="28" customFormat="1" ht="31.5" x14ac:dyDescent="0.25">
      <c r="A217" s="202"/>
      <c r="B217" s="203"/>
      <c r="C217" s="84" t="s">
        <v>307</v>
      </c>
      <c r="D217" s="65" t="s">
        <v>396</v>
      </c>
      <c r="E217" s="65" t="s">
        <v>66</v>
      </c>
      <c r="F217" s="58" t="s">
        <v>409</v>
      </c>
      <c r="G217" s="36"/>
      <c r="H217" s="35"/>
      <c r="I217" s="35"/>
      <c r="J217" s="35"/>
      <c r="K217" s="131">
        <v>233181.5</v>
      </c>
      <c r="L217" s="204">
        <v>247185.1</v>
      </c>
      <c r="M217" s="204"/>
      <c r="N217" s="204"/>
      <c r="O217" s="204">
        <v>256767.6</v>
      </c>
      <c r="P217" s="205"/>
    </row>
    <row r="218" spans="1:16" s="39" customFormat="1" hidden="1" x14ac:dyDescent="0.25">
      <c r="A218" s="212"/>
      <c r="B218" s="229"/>
      <c r="C218" s="69" t="s">
        <v>56</v>
      </c>
      <c r="D218" s="70"/>
      <c r="E218" s="70"/>
      <c r="F218" s="57"/>
      <c r="G218" s="40"/>
      <c r="H218" s="43">
        <f>H219+H224</f>
        <v>0</v>
      </c>
      <c r="I218" s="43">
        <f t="shared" ref="I218:K218" si="60">I219+I224</f>
        <v>0</v>
      </c>
      <c r="J218" s="43">
        <f t="shared" si="60"/>
        <v>0</v>
      </c>
      <c r="K218" s="43">
        <f t="shared" si="60"/>
        <v>0</v>
      </c>
      <c r="L218" s="220">
        <f>L219+L224</f>
        <v>0</v>
      </c>
      <c r="M218" s="220"/>
      <c r="N218" s="220"/>
      <c r="O218" s="220">
        <f>O219+O224</f>
        <v>0</v>
      </c>
      <c r="P218" s="221"/>
    </row>
    <row r="219" spans="1:16" s="28" customFormat="1" ht="69" hidden="1" customHeight="1" x14ac:dyDescent="0.25">
      <c r="A219" s="202"/>
      <c r="B219" s="203"/>
      <c r="C219" s="64"/>
      <c r="D219" s="65" t="s">
        <v>248</v>
      </c>
      <c r="E219" s="84" t="s">
        <v>247</v>
      </c>
      <c r="F219" s="58"/>
      <c r="G219" s="36"/>
      <c r="H219" s="35">
        <f>H220+H221+H222+H223</f>
        <v>0</v>
      </c>
      <c r="I219" s="35">
        <f t="shared" ref="I219:J219" si="61">I220+I221+I222+I223</f>
        <v>0</v>
      </c>
      <c r="J219" s="35">
        <f t="shared" si="61"/>
        <v>0</v>
      </c>
      <c r="K219" s="35">
        <f>K220+K221+K222+K223</f>
        <v>0</v>
      </c>
      <c r="L219" s="204">
        <f>L220+L221+L222+L223</f>
        <v>0</v>
      </c>
      <c r="M219" s="204"/>
      <c r="N219" s="204"/>
      <c r="O219" s="204">
        <f>O220+O221+O222+O223</f>
        <v>0</v>
      </c>
      <c r="P219" s="205"/>
    </row>
    <row r="220" spans="1:16" s="28" customFormat="1" ht="68.25" hidden="1" customHeight="1" x14ac:dyDescent="0.25">
      <c r="A220" s="202"/>
      <c r="B220" s="203"/>
      <c r="C220" s="64" t="s">
        <v>245</v>
      </c>
      <c r="D220" s="67" t="s">
        <v>249</v>
      </c>
      <c r="E220" s="29" t="s">
        <v>66</v>
      </c>
      <c r="F220" s="58" t="s">
        <v>109</v>
      </c>
      <c r="G220" s="36"/>
      <c r="H220" s="131"/>
      <c r="I220" s="131"/>
      <c r="J220" s="131"/>
      <c r="K220" s="131">
        <v>0</v>
      </c>
      <c r="L220" s="204">
        <v>0</v>
      </c>
      <c r="M220" s="204"/>
      <c r="N220" s="204"/>
      <c r="O220" s="204">
        <v>0</v>
      </c>
      <c r="P220" s="205"/>
    </row>
    <row r="221" spans="1:16" s="28" customFormat="1" ht="68.25" hidden="1" customHeight="1" x14ac:dyDescent="0.25">
      <c r="A221" s="202"/>
      <c r="B221" s="203"/>
      <c r="C221" s="64" t="s">
        <v>245</v>
      </c>
      <c r="D221" s="67" t="s">
        <v>250</v>
      </c>
      <c r="E221" s="29" t="s">
        <v>66</v>
      </c>
      <c r="F221" s="58" t="s">
        <v>129</v>
      </c>
      <c r="G221" s="36"/>
      <c r="H221" s="131"/>
      <c r="I221" s="131"/>
      <c r="J221" s="131"/>
      <c r="K221" s="131">
        <v>0</v>
      </c>
      <c r="L221" s="204">
        <v>0</v>
      </c>
      <c r="M221" s="204"/>
      <c r="N221" s="204"/>
      <c r="O221" s="204">
        <v>0</v>
      </c>
      <c r="P221" s="205"/>
    </row>
    <row r="222" spans="1:16" s="28" customFormat="1" ht="68.25" hidden="1" customHeight="1" x14ac:dyDescent="0.25">
      <c r="A222" s="202"/>
      <c r="B222" s="203"/>
      <c r="C222" s="64" t="s">
        <v>245</v>
      </c>
      <c r="D222" s="67" t="s">
        <v>251</v>
      </c>
      <c r="E222" s="29" t="s">
        <v>66</v>
      </c>
      <c r="F222" s="58" t="s">
        <v>74</v>
      </c>
      <c r="G222" s="36"/>
      <c r="H222" s="131"/>
      <c r="I222" s="131"/>
      <c r="J222" s="131"/>
      <c r="K222" s="131">
        <v>0</v>
      </c>
      <c r="L222" s="204">
        <v>0</v>
      </c>
      <c r="M222" s="204"/>
      <c r="N222" s="204"/>
      <c r="O222" s="204">
        <v>0</v>
      </c>
      <c r="P222" s="205"/>
    </row>
    <row r="223" spans="1:16" s="28" customFormat="1" ht="68.25" hidden="1" customHeight="1" x14ac:dyDescent="0.25">
      <c r="A223" s="202"/>
      <c r="B223" s="203"/>
      <c r="C223" s="64" t="s">
        <v>245</v>
      </c>
      <c r="D223" s="67" t="s">
        <v>252</v>
      </c>
      <c r="E223" s="29" t="s">
        <v>66</v>
      </c>
      <c r="F223" s="58" t="s">
        <v>131</v>
      </c>
      <c r="G223" s="36"/>
      <c r="H223" s="141"/>
      <c r="I223" s="141"/>
      <c r="J223" s="141"/>
      <c r="K223" s="141">
        <v>0</v>
      </c>
      <c r="L223" s="204">
        <v>0</v>
      </c>
      <c r="M223" s="204"/>
      <c r="N223" s="204"/>
      <c r="O223" s="204">
        <v>0</v>
      </c>
      <c r="P223" s="205"/>
    </row>
    <row r="224" spans="1:16" s="28" customFormat="1" ht="33.75" hidden="1" customHeight="1" x14ac:dyDescent="0.25">
      <c r="A224" s="202"/>
      <c r="B224" s="203"/>
      <c r="C224" s="64"/>
      <c r="D224" s="65" t="s">
        <v>266</v>
      </c>
      <c r="E224" s="84" t="s">
        <v>267</v>
      </c>
      <c r="F224" s="58"/>
      <c r="G224" s="36"/>
      <c r="H224" s="35">
        <f>H225</f>
        <v>0</v>
      </c>
      <c r="I224" s="35">
        <f t="shared" ref="I224:K224" si="62">I225</f>
        <v>0</v>
      </c>
      <c r="J224" s="35">
        <f t="shared" si="62"/>
        <v>0</v>
      </c>
      <c r="K224" s="35">
        <f t="shared" si="62"/>
        <v>0</v>
      </c>
      <c r="L224" s="204">
        <f>L225</f>
        <v>0</v>
      </c>
      <c r="M224" s="204"/>
      <c r="N224" s="204"/>
      <c r="O224" s="204">
        <f>O225</f>
        <v>0</v>
      </c>
      <c r="P224" s="205"/>
    </row>
    <row r="225" spans="1:16" s="28" customFormat="1" ht="36" hidden="1" customHeight="1" x14ac:dyDescent="0.25">
      <c r="A225" s="202"/>
      <c r="B225" s="203"/>
      <c r="C225" s="64" t="s">
        <v>265</v>
      </c>
      <c r="D225" s="67" t="s">
        <v>268</v>
      </c>
      <c r="E225" s="29" t="s">
        <v>66</v>
      </c>
      <c r="F225" s="58" t="s">
        <v>109</v>
      </c>
      <c r="G225" s="36"/>
      <c r="H225" s="141"/>
      <c r="I225" s="141"/>
      <c r="J225" s="141"/>
      <c r="K225" s="141">
        <v>0</v>
      </c>
      <c r="L225" s="204">
        <v>0</v>
      </c>
      <c r="M225" s="204"/>
      <c r="N225" s="204"/>
      <c r="O225" s="204">
        <v>0</v>
      </c>
      <c r="P225" s="205"/>
    </row>
    <row r="226" spans="1:16" s="39" customFormat="1" hidden="1" x14ac:dyDescent="0.25">
      <c r="A226" s="212"/>
      <c r="B226" s="229"/>
      <c r="C226" s="69" t="s">
        <v>57</v>
      </c>
      <c r="D226" s="70"/>
      <c r="E226" s="70"/>
      <c r="F226" s="57"/>
      <c r="G226" s="40"/>
      <c r="H226" s="43">
        <f>H227</f>
        <v>0</v>
      </c>
      <c r="I226" s="43">
        <f t="shared" ref="I226:K226" si="63">I227</f>
        <v>0</v>
      </c>
      <c r="J226" s="43">
        <f t="shared" si="63"/>
        <v>0</v>
      </c>
      <c r="K226" s="43">
        <f t="shared" si="63"/>
        <v>0</v>
      </c>
      <c r="L226" s="220">
        <f>L227</f>
        <v>0</v>
      </c>
      <c r="M226" s="220"/>
      <c r="N226" s="220"/>
      <c r="O226" s="220">
        <f>O227</f>
        <v>0</v>
      </c>
      <c r="P226" s="221"/>
    </row>
    <row r="227" spans="1:16" s="28" customFormat="1" ht="31.5" hidden="1" x14ac:dyDescent="0.25">
      <c r="A227" s="202"/>
      <c r="B227" s="203"/>
      <c r="C227" s="64"/>
      <c r="D227" s="65" t="s">
        <v>134</v>
      </c>
      <c r="E227" s="84" t="s">
        <v>58</v>
      </c>
      <c r="F227" s="58"/>
      <c r="G227" s="36"/>
      <c r="H227" s="35">
        <f>H228</f>
        <v>0</v>
      </c>
      <c r="I227" s="35">
        <f t="shared" ref="I227:K227" si="64">I228</f>
        <v>0</v>
      </c>
      <c r="J227" s="35">
        <f t="shared" si="64"/>
        <v>0</v>
      </c>
      <c r="K227" s="35">
        <f t="shared" si="64"/>
        <v>0</v>
      </c>
      <c r="L227" s="204">
        <f>L228</f>
        <v>0</v>
      </c>
      <c r="M227" s="204"/>
      <c r="N227" s="204"/>
      <c r="O227" s="204">
        <f>O228</f>
        <v>0</v>
      </c>
      <c r="P227" s="205"/>
    </row>
    <row r="228" spans="1:16" s="28" customFormat="1" ht="31.5" hidden="1" x14ac:dyDescent="0.25">
      <c r="A228" s="202"/>
      <c r="B228" s="203"/>
      <c r="C228" s="64" t="s">
        <v>132</v>
      </c>
      <c r="D228" s="65" t="s">
        <v>133</v>
      </c>
      <c r="E228" s="29" t="s">
        <v>66</v>
      </c>
      <c r="F228" s="58" t="s">
        <v>131</v>
      </c>
      <c r="G228" s="36"/>
      <c r="H228" s="35"/>
      <c r="I228" s="35"/>
      <c r="J228" s="35"/>
      <c r="K228" s="131">
        <v>0</v>
      </c>
      <c r="L228" s="204">
        <v>0</v>
      </c>
      <c r="M228" s="204"/>
      <c r="N228" s="204"/>
      <c r="O228" s="204">
        <v>0</v>
      </c>
      <c r="P228" s="205"/>
    </row>
    <row r="229" spans="1:16" s="28" customFormat="1" ht="120.75" hidden="1" customHeight="1" x14ac:dyDescent="0.25">
      <c r="A229" s="212"/>
      <c r="B229" s="229"/>
      <c r="C229" s="69" t="s">
        <v>158</v>
      </c>
      <c r="D229" s="72"/>
      <c r="E229" s="72"/>
      <c r="F229" s="57"/>
      <c r="G229" s="40"/>
      <c r="H229" s="133">
        <f>H230</f>
        <v>0</v>
      </c>
      <c r="I229" s="133">
        <f t="shared" ref="I229:J229" si="65">I230</f>
        <v>0</v>
      </c>
      <c r="J229" s="133">
        <f t="shared" si="65"/>
        <v>0</v>
      </c>
      <c r="K229" s="133">
        <f>K230</f>
        <v>0</v>
      </c>
      <c r="L229" s="220">
        <f>L230</f>
        <v>0</v>
      </c>
      <c r="M229" s="220"/>
      <c r="N229" s="220"/>
      <c r="O229" s="220">
        <f>O230</f>
        <v>0</v>
      </c>
      <c r="P229" s="221"/>
    </row>
    <row r="230" spans="1:16" s="39" customFormat="1" ht="44.25" hidden="1" customHeight="1" x14ac:dyDescent="0.25">
      <c r="A230" s="212"/>
      <c r="B230" s="213"/>
      <c r="C230" s="69"/>
      <c r="D230" s="65" t="s">
        <v>156</v>
      </c>
      <c r="E230" s="84" t="s">
        <v>155</v>
      </c>
      <c r="F230" s="57"/>
      <c r="G230" s="40"/>
      <c r="H230" s="133">
        <f>H231+H232</f>
        <v>0</v>
      </c>
      <c r="I230" s="140">
        <f t="shared" ref="I230:K230" si="66">I231+I232</f>
        <v>0</v>
      </c>
      <c r="J230" s="140">
        <f t="shared" si="66"/>
        <v>0</v>
      </c>
      <c r="K230" s="140">
        <f t="shared" si="66"/>
        <v>0</v>
      </c>
      <c r="L230" s="251">
        <f>L231+L232</f>
        <v>0</v>
      </c>
      <c r="M230" s="252"/>
      <c r="N230" s="253"/>
      <c r="O230" s="251">
        <f>O231+O232</f>
        <v>0</v>
      </c>
      <c r="P230" s="254"/>
    </row>
    <row r="231" spans="1:16" s="39" customFormat="1" ht="33.75" hidden="1" customHeight="1" x14ac:dyDescent="0.25">
      <c r="A231" s="212"/>
      <c r="B231" s="213"/>
      <c r="C231" s="64" t="s">
        <v>157</v>
      </c>
      <c r="D231" s="67" t="s">
        <v>269</v>
      </c>
      <c r="E231" s="29" t="s">
        <v>66</v>
      </c>
      <c r="F231" s="58" t="s">
        <v>129</v>
      </c>
      <c r="G231" s="36"/>
      <c r="H231" s="131"/>
      <c r="I231" s="131"/>
      <c r="J231" s="131"/>
      <c r="K231" s="131">
        <v>0</v>
      </c>
      <c r="L231" s="194">
        <v>0</v>
      </c>
      <c r="M231" s="240"/>
      <c r="N231" s="241"/>
      <c r="O231" s="194">
        <v>0</v>
      </c>
      <c r="P231" s="242"/>
    </row>
    <row r="232" spans="1:16" s="39" customFormat="1" ht="39.75" hidden="1" customHeight="1" x14ac:dyDescent="0.25">
      <c r="A232" s="212"/>
      <c r="B232" s="213"/>
      <c r="C232" s="64" t="s">
        <v>157</v>
      </c>
      <c r="D232" s="67" t="s">
        <v>270</v>
      </c>
      <c r="E232" s="29" t="s">
        <v>66</v>
      </c>
      <c r="F232" s="58" t="s">
        <v>131</v>
      </c>
      <c r="G232" s="36"/>
      <c r="H232" s="141"/>
      <c r="I232" s="141"/>
      <c r="J232" s="141"/>
      <c r="K232" s="141">
        <v>0</v>
      </c>
      <c r="L232" s="194">
        <v>0</v>
      </c>
      <c r="M232" s="240"/>
      <c r="N232" s="241"/>
      <c r="O232" s="194">
        <v>0</v>
      </c>
      <c r="P232" s="242"/>
    </row>
    <row r="233" spans="1:16" s="39" customFormat="1" ht="47.25" hidden="1" x14ac:dyDescent="0.25">
      <c r="A233" s="212"/>
      <c r="B233" s="229"/>
      <c r="C233" s="69" t="s">
        <v>59</v>
      </c>
      <c r="D233" s="72"/>
      <c r="E233" s="72"/>
      <c r="F233" s="57"/>
      <c r="G233" s="40"/>
      <c r="H233" s="133">
        <f>H234</f>
        <v>0</v>
      </c>
      <c r="I233" s="133">
        <f t="shared" ref="I233:K233" si="67">I234</f>
        <v>0</v>
      </c>
      <c r="J233" s="133">
        <f t="shared" si="67"/>
        <v>0</v>
      </c>
      <c r="K233" s="133">
        <f t="shared" si="67"/>
        <v>0</v>
      </c>
      <c r="L233" s="220">
        <f>L234</f>
        <v>0</v>
      </c>
      <c r="M233" s="220"/>
      <c r="N233" s="220"/>
      <c r="O233" s="220">
        <f>O234</f>
        <v>0</v>
      </c>
      <c r="P233" s="221"/>
    </row>
    <row r="234" spans="1:16" s="28" customFormat="1" ht="47.25" hidden="1" x14ac:dyDescent="0.25">
      <c r="A234" s="202"/>
      <c r="B234" s="203"/>
      <c r="C234" s="64"/>
      <c r="D234" s="65" t="s">
        <v>135</v>
      </c>
      <c r="E234" s="84" t="s">
        <v>60</v>
      </c>
      <c r="F234" s="58"/>
      <c r="G234" s="36"/>
      <c r="H234" s="35">
        <f>H235</f>
        <v>0</v>
      </c>
      <c r="I234" s="35">
        <f t="shared" ref="I234:K234" si="68">I235</f>
        <v>0</v>
      </c>
      <c r="J234" s="35">
        <f t="shared" si="68"/>
        <v>0</v>
      </c>
      <c r="K234" s="35">
        <f t="shared" si="68"/>
        <v>0</v>
      </c>
      <c r="L234" s="204">
        <f>L235</f>
        <v>0</v>
      </c>
      <c r="M234" s="204"/>
      <c r="N234" s="204"/>
      <c r="O234" s="204">
        <f>O235</f>
        <v>0</v>
      </c>
      <c r="P234" s="205"/>
    </row>
    <row r="235" spans="1:16" s="28" customFormat="1" ht="47.25" hidden="1" x14ac:dyDescent="0.25">
      <c r="A235" s="202"/>
      <c r="B235" s="203"/>
      <c r="C235" s="64" t="s">
        <v>61</v>
      </c>
      <c r="D235" s="65" t="s">
        <v>159</v>
      </c>
      <c r="E235" s="29" t="s">
        <v>66</v>
      </c>
      <c r="F235" s="58" t="s">
        <v>131</v>
      </c>
      <c r="G235" s="36"/>
      <c r="H235" s="35"/>
      <c r="I235" s="35"/>
      <c r="J235" s="35"/>
      <c r="K235" s="131">
        <v>0</v>
      </c>
      <c r="L235" s="204">
        <v>0</v>
      </c>
      <c r="M235" s="204"/>
      <c r="N235" s="204"/>
      <c r="O235" s="204">
        <v>0</v>
      </c>
      <c r="P235" s="205"/>
    </row>
    <row r="236" spans="1:16" s="9" customFormat="1" ht="23.25" hidden="1" customHeight="1" x14ac:dyDescent="0.25">
      <c r="A236" s="307"/>
      <c r="B236" s="308"/>
      <c r="C236" s="46"/>
      <c r="D236" s="27"/>
      <c r="E236" s="27"/>
      <c r="F236" s="58"/>
      <c r="G236" s="12"/>
      <c r="H236" s="35"/>
      <c r="I236" s="35"/>
      <c r="J236" s="35"/>
      <c r="K236" s="131"/>
      <c r="L236" s="204"/>
      <c r="M236" s="204"/>
      <c r="N236" s="204"/>
      <c r="O236" s="204"/>
      <c r="P236" s="205"/>
    </row>
    <row r="237" spans="1:16" s="2" customFormat="1" ht="22.5" customHeight="1" thickBot="1" x14ac:dyDescent="0.3">
      <c r="A237" s="303" t="s">
        <v>9</v>
      </c>
      <c r="B237" s="303"/>
      <c r="C237" s="303"/>
      <c r="D237" s="303"/>
      <c r="E237" s="303"/>
      <c r="F237" s="303"/>
      <c r="G237" s="148"/>
      <c r="H237" s="149" t="e">
        <f>H20+H172</f>
        <v>#REF!</v>
      </c>
      <c r="I237" s="149" t="e">
        <f>I20+I172</f>
        <v>#REF!</v>
      </c>
      <c r="J237" s="149" t="e">
        <f>J20+J172</f>
        <v>#REF!</v>
      </c>
      <c r="K237" s="149">
        <f>K20+K172</f>
        <v>954656.3</v>
      </c>
      <c r="L237" s="293">
        <f>L172+L20</f>
        <v>1064239.7999999998</v>
      </c>
      <c r="M237" s="293"/>
      <c r="N237" s="293"/>
      <c r="O237" s="293">
        <f>O172+O20</f>
        <v>672772.1</v>
      </c>
      <c r="P237" s="294"/>
    </row>
    <row r="238" spans="1:16" ht="24.75" customHeight="1" x14ac:dyDescent="0.25">
      <c r="A238" s="311" t="s">
        <v>22</v>
      </c>
      <c r="B238" s="311"/>
      <c r="C238" s="311"/>
      <c r="D238" s="83"/>
      <c r="E238" s="304" t="s">
        <v>315</v>
      </c>
      <c r="F238" s="305"/>
      <c r="G238" s="13"/>
      <c r="H238" s="13"/>
      <c r="I238" s="13"/>
      <c r="J238" s="13"/>
      <c r="K238" s="14"/>
    </row>
    <row r="239" spans="1:16" ht="18.75" customHeight="1" x14ac:dyDescent="0.25">
      <c r="A239" s="310" t="s">
        <v>8</v>
      </c>
      <c r="B239" s="310"/>
      <c r="C239" s="310"/>
      <c r="D239" s="90" t="s">
        <v>19</v>
      </c>
      <c r="E239" s="306" t="s">
        <v>20</v>
      </c>
      <c r="F239" s="306"/>
      <c r="G239" s="15"/>
      <c r="H239" s="15"/>
      <c r="I239" s="15"/>
      <c r="J239" s="15"/>
      <c r="K239" s="14"/>
    </row>
    <row r="240" spans="1:16" x14ac:dyDescent="0.25">
      <c r="A240" s="26" t="s">
        <v>316</v>
      </c>
      <c r="B240" s="26"/>
      <c r="C240" s="47"/>
      <c r="D240" s="91"/>
      <c r="E240" s="91"/>
      <c r="F240" s="11"/>
    </row>
    <row r="241" spans="1:16" x14ac:dyDescent="0.25">
      <c r="A241" s="26"/>
      <c r="B241" s="26"/>
      <c r="C241" s="47"/>
      <c r="D241" s="91"/>
      <c r="E241" s="91"/>
      <c r="F241" s="11"/>
    </row>
    <row r="242" spans="1:16" x14ac:dyDescent="0.25">
      <c r="A242" s="292" t="s">
        <v>24</v>
      </c>
      <c r="B242" s="292"/>
      <c r="C242" s="292"/>
      <c r="D242" s="292"/>
      <c r="E242" s="292"/>
      <c r="F242" s="292"/>
      <c r="G242" s="292"/>
      <c r="H242" s="292"/>
      <c r="I242" s="292"/>
      <c r="J242" s="292"/>
      <c r="K242" s="292"/>
      <c r="L242" s="292"/>
      <c r="M242" s="292"/>
      <c r="N242" s="292"/>
      <c r="O242" s="292"/>
      <c r="P242" s="292"/>
    </row>
    <row r="243" spans="1:16" x14ac:dyDescent="0.25">
      <c r="A243" s="297" t="s">
        <v>25</v>
      </c>
      <c r="B243" s="297"/>
      <c r="C243" s="297"/>
      <c r="D243" s="297"/>
      <c r="E243" s="297"/>
      <c r="F243" s="297"/>
      <c r="G243" s="297"/>
      <c r="H243" s="297"/>
      <c r="I243" s="297"/>
      <c r="J243" s="297"/>
      <c r="K243" s="297"/>
      <c r="L243" s="297"/>
      <c r="M243" s="297"/>
      <c r="N243" s="297"/>
      <c r="O243" s="297"/>
      <c r="P243" s="297"/>
    </row>
  </sheetData>
  <mergeCells count="688">
    <mergeCell ref="O231:P231"/>
    <mergeCell ref="L182:N182"/>
    <mergeCell ref="O182:P182"/>
    <mergeCell ref="L216:N216"/>
    <mergeCell ref="O216:P216"/>
    <mergeCell ref="A216:B216"/>
    <mergeCell ref="O210:P210"/>
    <mergeCell ref="A224:B224"/>
    <mergeCell ref="L224:N224"/>
    <mergeCell ref="O224:P224"/>
    <mergeCell ref="A225:B225"/>
    <mergeCell ref="L225:N225"/>
    <mergeCell ref="O225:P225"/>
    <mergeCell ref="A232:B232"/>
    <mergeCell ref="L232:N232"/>
    <mergeCell ref="O232:P232"/>
    <mergeCell ref="A227:B227"/>
    <mergeCell ref="L227:N227"/>
    <mergeCell ref="O227:P227"/>
    <mergeCell ref="A228:B228"/>
    <mergeCell ref="L228:N228"/>
    <mergeCell ref="O228:P228"/>
    <mergeCell ref="A226:B226"/>
    <mergeCell ref="L226:N226"/>
    <mergeCell ref="O226:P226"/>
    <mergeCell ref="A230:B230"/>
    <mergeCell ref="A231:B231"/>
    <mergeCell ref="L230:N230"/>
    <mergeCell ref="L231:N231"/>
    <mergeCell ref="O230:P230"/>
    <mergeCell ref="A128:B128"/>
    <mergeCell ref="A129:B129"/>
    <mergeCell ref="A126:B126"/>
    <mergeCell ref="L126:N126"/>
    <mergeCell ref="O126:P126"/>
    <mergeCell ref="A127:B127"/>
    <mergeCell ref="L127:N127"/>
    <mergeCell ref="O127:P127"/>
    <mergeCell ref="A134:B134"/>
    <mergeCell ref="L134:N134"/>
    <mergeCell ref="A105:B105"/>
    <mergeCell ref="L105:N105"/>
    <mergeCell ref="O105:P105"/>
    <mergeCell ref="A106:B106"/>
    <mergeCell ref="L106:N106"/>
    <mergeCell ref="O106:P106"/>
    <mergeCell ref="A44:B44"/>
    <mergeCell ref="L44:N44"/>
    <mergeCell ref="O44:P44"/>
    <mergeCell ref="A48:B48"/>
    <mergeCell ref="L48:N48"/>
    <mergeCell ref="O48:P48"/>
    <mergeCell ref="A49:B49"/>
    <mergeCell ref="L49:N49"/>
    <mergeCell ref="O49:P49"/>
    <mergeCell ref="A45:B45"/>
    <mergeCell ref="L45:N45"/>
    <mergeCell ref="O45:P45"/>
    <mergeCell ref="A37:B37"/>
    <mergeCell ref="L37:N37"/>
    <mergeCell ref="O37:P37"/>
    <mergeCell ref="A40:B40"/>
    <mergeCell ref="L40:N40"/>
    <mergeCell ref="O40:P40"/>
    <mergeCell ref="A41:B41"/>
    <mergeCell ref="L41:N41"/>
    <mergeCell ref="O41:P41"/>
    <mergeCell ref="A30:B30"/>
    <mergeCell ref="L30:N30"/>
    <mergeCell ref="O30:P30"/>
    <mergeCell ref="A31:B31"/>
    <mergeCell ref="L31:N31"/>
    <mergeCell ref="O31:P31"/>
    <mergeCell ref="A36:B36"/>
    <mergeCell ref="L36:N36"/>
    <mergeCell ref="O36:P36"/>
    <mergeCell ref="A55:B55"/>
    <mergeCell ref="L55:N55"/>
    <mergeCell ref="O55:P55"/>
    <mergeCell ref="A59:B59"/>
    <mergeCell ref="L59:N59"/>
    <mergeCell ref="O59:P59"/>
    <mergeCell ref="L58:N58"/>
    <mergeCell ref="O58:P58"/>
    <mergeCell ref="A60:B60"/>
    <mergeCell ref="L60:N60"/>
    <mergeCell ref="O60:P60"/>
    <mergeCell ref="L51:N51"/>
    <mergeCell ref="O51:P51"/>
    <mergeCell ref="A52:B52"/>
    <mergeCell ref="L52:N52"/>
    <mergeCell ref="O52:P52"/>
    <mergeCell ref="A53:B53"/>
    <mergeCell ref="L53:N53"/>
    <mergeCell ref="O53:P53"/>
    <mergeCell ref="A54:B54"/>
    <mergeCell ref="L54:N54"/>
    <mergeCell ref="O54:P54"/>
    <mergeCell ref="L210:N210"/>
    <mergeCell ref="A210:B210"/>
    <mergeCell ref="A221:B221"/>
    <mergeCell ref="L221:N221"/>
    <mergeCell ref="O221:P221"/>
    <mergeCell ref="A215:B215"/>
    <mergeCell ref="L215:N215"/>
    <mergeCell ref="O215:P215"/>
    <mergeCell ref="A218:B218"/>
    <mergeCell ref="L218:N218"/>
    <mergeCell ref="O218:P218"/>
    <mergeCell ref="A214:B214"/>
    <mergeCell ref="L214:N214"/>
    <mergeCell ref="O214:P214"/>
    <mergeCell ref="A220:B220"/>
    <mergeCell ref="L220:N220"/>
    <mergeCell ref="O220:P220"/>
    <mergeCell ref="A212:B212"/>
    <mergeCell ref="L212:N212"/>
    <mergeCell ref="O212:P212"/>
    <mergeCell ref="A213:B213"/>
    <mergeCell ref="L213:N213"/>
    <mergeCell ref="O213:P213"/>
    <mergeCell ref="A211:B211"/>
    <mergeCell ref="A194:B194"/>
    <mergeCell ref="L194:N194"/>
    <mergeCell ref="O194:P194"/>
    <mergeCell ref="A83:B83"/>
    <mergeCell ref="L83:N83"/>
    <mergeCell ref="O83:P83"/>
    <mergeCell ref="A79:B79"/>
    <mergeCell ref="L79:N79"/>
    <mergeCell ref="O79:P79"/>
    <mergeCell ref="A89:B89"/>
    <mergeCell ref="L89:N89"/>
    <mergeCell ref="O89:P89"/>
    <mergeCell ref="D85:D86"/>
    <mergeCell ref="C85:C86"/>
    <mergeCell ref="A85:B86"/>
    <mergeCell ref="F85:F86"/>
    <mergeCell ref="G85:G86"/>
    <mergeCell ref="A97:B97"/>
    <mergeCell ref="L97:N97"/>
    <mergeCell ref="O97:P97"/>
    <mergeCell ref="A96:B96"/>
    <mergeCell ref="L96:N96"/>
    <mergeCell ref="A121:B121"/>
    <mergeCell ref="L121:N121"/>
    <mergeCell ref="A65:B65"/>
    <mergeCell ref="L65:N65"/>
    <mergeCell ref="O65:P65"/>
    <mergeCell ref="A78:B78"/>
    <mergeCell ref="L78:N78"/>
    <mergeCell ref="O78:P78"/>
    <mergeCell ref="A77:B77"/>
    <mergeCell ref="L77:N77"/>
    <mergeCell ref="O77:P77"/>
    <mergeCell ref="A66:B66"/>
    <mergeCell ref="L66:N66"/>
    <mergeCell ref="O66:P66"/>
    <mergeCell ref="A71:B71"/>
    <mergeCell ref="L71:N71"/>
    <mergeCell ref="O71:P71"/>
    <mergeCell ref="A72:B72"/>
    <mergeCell ref="L72:N72"/>
    <mergeCell ref="O72:P72"/>
    <mergeCell ref="A73:B73"/>
    <mergeCell ref="L73:N73"/>
    <mergeCell ref="O73:P73"/>
    <mergeCell ref="A70:B70"/>
    <mergeCell ref="L70:N70"/>
    <mergeCell ref="O70:P70"/>
    <mergeCell ref="L35:N35"/>
    <mergeCell ref="O35:P35"/>
    <mergeCell ref="A33:B33"/>
    <mergeCell ref="O33:P33"/>
    <mergeCell ref="A34:B34"/>
    <mergeCell ref="L34:N34"/>
    <mergeCell ref="O34:P34"/>
    <mergeCell ref="A64:B64"/>
    <mergeCell ref="L64:N64"/>
    <mergeCell ref="O64:P64"/>
    <mergeCell ref="A42:B42"/>
    <mergeCell ref="A39:B39"/>
    <mergeCell ref="L39:N39"/>
    <mergeCell ref="O39:P39"/>
    <mergeCell ref="A43:B43"/>
    <mergeCell ref="L43:N43"/>
    <mergeCell ref="O43:P43"/>
    <mergeCell ref="A38:B38"/>
    <mergeCell ref="A46:B46"/>
    <mergeCell ref="L46:N46"/>
    <mergeCell ref="O46:P46"/>
    <mergeCell ref="A62:B62"/>
    <mergeCell ref="L62:N62"/>
    <mergeCell ref="A51:B51"/>
    <mergeCell ref="L236:N236"/>
    <mergeCell ref="L21:N21"/>
    <mergeCell ref="L22:N22"/>
    <mergeCell ref="L25:N25"/>
    <mergeCell ref="O25:P25"/>
    <mergeCell ref="L32:N32"/>
    <mergeCell ref="O32:P32"/>
    <mergeCell ref="L26:N26"/>
    <mergeCell ref="O26:P26"/>
    <mergeCell ref="L29:N29"/>
    <mergeCell ref="O29:P29"/>
    <mergeCell ref="L38:N38"/>
    <mergeCell ref="O38:P38"/>
    <mergeCell ref="L42:N42"/>
    <mergeCell ref="O42:P42"/>
    <mergeCell ref="O82:P82"/>
    <mergeCell ref="L82:N82"/>
    <mergeCell ref="O96:P96"/>
    <mergeCell ref="O211:P211"/>
    <mergeCell ref="L33:N33"/>
    <mergeCell ref="L24:N24"/>
    <mergeCell ref="O24:P24"/>
    <mergeCell ref="L27:N27"/>
    <mergeCell ref="O27:P27"/>
    <mergeCell ref="A58:B58"/>
    <mergeCell ref="H14:H18"/>
    <mergeCell ref="J14:J18"/>
    <mergeCell ref="I14:I18"/>
    <mergeCell ref="D11:L11"/>
    <mergeCell ref="K16:K18"/>
    <mergeCell ref="O16:P18"/>
    <mergeCell ref="K14:P15"/>
    <mergeCell ref="G14:G18"/>
    <mergeCell ref="F14:F18"/>
    <mergeCell ref="D16:D18"/>
    <mergeCell ref="E16:E18"/>
    <mergeCell ref="D14:E15"/>
    <mergeCell ref="C14:C18"/>
    <mergeCell ref="O21:P21"/>
    <mergeCell ref="O22:P22"/>
    <mergeCell ref="L23:N23"/>
    <mergeCell ref="O23:P23"/>
    <mergeCell ref="A24:B24"/>
    <mergeCell ref="A27:B27"/>
    <mergeCell ref="A28:B28"/>
    <mergeCell ref="L28:N28"/>
    <mergeCell ref="O28:P28"/>
    <mergeCell ref="A35:B35"/>
    <mergeCell ref="O236:P236"/>
    <mergeCell ref="L20:N20"/>
    <mergeCell ref="L19:N19"/>
    <mergeCell ref="L237:N237"/>
    <mergeCell ref="L1:P4"/>
    <mergeCell ref="O7:P7"/>
    <mergeCell ref="D10:L10"/>
    <mergeCell ref="A9:L9"/>
    <mergeCell ref="M9:N9"/>
    <mergeCell ref="A10:C10"/>
    <mergeCell ref="E7:J7"/>
    <mergeCell ref="E6:J6"/>
    <mergeCell ref="E5:J5"/>
    <mergeCell ref="O12:P12"/>
    <mergeCell ref="O8:P8"/>
    <mergeCell ref="O9:P9"/>
    <mergeCell ref="O10:P10"/>
    <mergeCell ref="O11:P11"/>
    <mergeCell ref="M12:N12"/>
    <mergeCell ref="L16:N18"/>
    <mergeCell ref="A14:B18"/>
    <mergeCell ref="A11:C11"/>
    <mergeCell ref="L57:N57"/>
    <mergeCell ref="O57:P57"/>
    <mergeCell ref="L102:N102"/>
    <mergeCell ref="A243:P243"/>
    <mergeCell ref="O19:P19"/>
    <mergeCell ref="O20:P20"/>
    <mergeCell ref="A19:B19"/>
    <mergeCell ref="A20:B20"/>
    <mergeCell ref="A237:F237"/>
    <mergeCell ref="E238:F238"/>
    <mergeCell ref="E239:F239"/>
    <mergeCell ref="A236:B236"/>
    <mergeCell ref="A21:B21"/>
    <mergeCell ref="A22:B22"/>
    <mergeCell ref="A23:B23"/>
    <mergeCell ref="A239:C239"/>
    <mergeCell ref="A238:C238"/>
    <mergeCell ref="A25:B25"/>
    <mergeCell ref="A32:B32"/>
    <mergeCell ref="A26:B26"/>
    <mergeCell ref="A29:B29"/>
    <mergeCell ref="L47:N47"/>
    <mergeCell ref="O47:P47"/>
    <mergeCell ref="A50:B50"/>
    <mergeCell ref="L50:N50"/>
    <mergeCell ref="O50:P50"/>
    <mergeCell ref="A93:B93"/>
    <mergeCell ref="H85:H86"/>
    <mergeCell ref="I85:I86"/>
    <mergeCell ref="J85:J86"/>
    <mergeCell ref="A242:P242"/>
    <mergeCell ref="O237:P237"/>
    <mergeCell ref="L211:N211"/>
    <mergeCell ref="L61:N61"/>
    <mergeCell ref="O61:P61"/>
    <mergeCell ref="L110:N111"/>
    <mergeCell ref="O110:P111"/>
    <mergeCell ref="L128:N128"/>
    <mergeCell ref="O128:P128"/>
    <mergeCell ref="L129:N129"/>
    <mergeCell ref="O129:P129"/>
    <mergeCell ref="A76:B76"/>
    <mergeCell ref="L76:N76"/>
    <mergeCell ref="O76:P76"/>
    <mergeCell ref="A61:B61"/>
    <mergeCell ref="A82:B82"/>
    <mergeCell ref="A101:B101"/>
    <mergeCell ref="L101:N101"/>
    <mergeCell ref="O101:P101"/>
    <mergeCell ref="A102:B102"/>
    <mergeCell ref="A109:B109"/>
    <mergeCell ref="O102:P102"/>
    <mergeCell ref="A47:B47"/>
    <mergeCell ref="A81:B81"/>
    <mergeCell ref="L81:N81"/>
    <mergeCell ref="O81:P81"/>
    <mergeCell ref="A80:B80"/>
    <mergeCell ref="L80:N80"/>
    <mergeCell ref="O80:P80"/>
    <mergeCell ref="A84:B84"/>
    <mergeCell ref="L84:N84"/>
    <mergeCell ref="O84:P84"/>
    <mergeCell ref="O62:P62"/>
    <mergeCell ref="A63:B63"/>
    <mergeCell ref="L63:N63"/>
    <mergeCell ref="O63:P63"/>
    <mergeCell ref="A56:B56"/>
    <mergeCell ref="L56:N56"/>
    <mergeCell ref="O56:P56"/>
    <mergeCell ref="A57:B57"/>
    <mergeCell ref="I94:I95"/>
    <mergeCell ref="K85:K86"/>
    <mergeCell ref="L85:N86"/>
    <mergeCell ref="O85:P86"/>
    <mergeCell ref="A117:B117"/>
    <mergeCell ref="L117:N117"/>
    <mergeCell ref="A103:B103"/>
    <mergeCell ref="L103:N103"/>
    <mergeCell ref="O103:P103"/>
    <mergeCell ref="A104:B104"/>
    <mergeCell ref="L104:N104"/>
    <mergeCell ref="O104:P104"/>
    <mergeCell ref="L109:N109"/>
    <mergeCell ref="O109:P109"/>
    <mergeCell ref="A110:B111"/>
    <mergeCell ref="C110:C111"/>
    <mergeCell ref="D110:D111"/>
    <mergeCell ref="F110:F111"/>
    <mergeCell ref="H110:H111"/>
    <mergeCell ref="G110:G111"/>
    <mergeCell ref="I110:I111"/>
    <mergeCell ref="J110:J111"/>
    <mergeCell ref="K110:K111"/>
    <mergeCell ref="A107:B107"/>
    <mergeCell ref="L107:N107"/>
    <mergeCell ref="O107:P107"/>
    <mergeCell ref="A108:B108"/>
    <mergeCell ref="L108:N108"/>
    <mergeCell ref="A118:B118"/>
    <mergeCell ref="L118:N118"/>
    <mergeCell ref="O118:P118"/>
    <mergeCell ref="A116:B116"/>
    <mergeCell ref="L116:N116"/>
    <mergeCell ref="O116:P116"/>
    <mergeCell ref="O121:P121"/>
    <mergeCell ref="A112:B112"/>
    <mergeCell ref="L112:N112"/>
    <mergeCell ref="O112:P112"/>
    <mergeCell ref="K113:K114"/>
    <mergeCell ref="A113:B114"/>
    <mergeCell ref="C113:C114"/>
    <mergeCell ref="D113:D114"/>
    <mergeCell ref="F113:F114"/>
    <mergeCell ref="G113:G114"/>
    <mergeCell ref="H113:H114"/>
    <mergeCell ref="I113:I114"/>
    <mergeCell ref="J113:J114"/>
    <mergeCell ref="L113:N114"/>
    <mergeCell ref="O113:P114"/>
    <mergeCell ref="A115:B115"/>
    <mergeCell ref="L115:N115"/>
    <mergeCell ref="O115:P115"/>
    <mergeCell ref="C123:C124"/>
    <mergeCell ref="D123:D124"/>
    <mergeCell ref="A123:B124"/>
    <mergeCell ref="F123:F124"/>
    <mergeCell ref="G123:G124"/>
    <mergeCell ref="H123:H124"/>
    <mergeCell ref="I123:I124"/>
    <mergeCell ref="J123:J124"/>
    <mergeCell ref="K123:K124"/>
    <mergeCell ref="A130:B130"/>
    <mergeCell ref="L130:N130"/>
    <mergeCell ref="O130:P130"/>
    <mergeCell ref="A131:B131"/>
    <mergeCell ref="L131:N131"/>
    <mergeCell ref="O131:P131"/>
    <mergeCell ref="A135:B135"/>
    <mergeCell ref="A137:B137"/>
    <mergeCell ref="L137:N137"/>
    <mergeCell ref="O137:P137"/>
    <mergeCell ref="A132:B132"/>
    <mergeCell ref="L132:N132"/>
    <mergeCell ref="O132:P132"/>
    <mergeCell ref="A133:B133"/>
    <mergeCell ref="L133:N133"/>
    <mergeCell ref="O133:P133"/>
    <mergeCell ref="O134:P134"/>
    <mergeCell ref="A160:B160"/>
    <mergeCell ref="L160:N160"/>
    <mergeCell ref="O160:P160"/>
    <mergeCell ref="A171:B171"/>
    <mergeCell ref="L171:N171"/>
    <mergeCell ref="O171:P171"/>
    <mergeCell ref="A169:B169"/>
    <mergeCell ref="L169:N169"/>
    <mergeCell ref="O169:P169"/>
    <mergeCell ref="A170:B170"/>
    <mergeCell ref="L170:N170"/>
    <mergeCell ref="O170:P170"/>
    <mergeCell ref="A165:B165"/>
    <mergeCell ref="L165:N165"/>
    <mergeCell ref="O165:P165"/>
    <mergeCell ref="L168:N168"/>
    <mergeCell ref="O168:P168"/>
    <mergeCell ref="A168:B168"/>
    <mergeCell ref="A163:B163"/>
    <mergeCell ref="L163:N163"/>
    <mergeCell ref="O163:P163"/>
    <mergeCell ref="L164:N164"/>
    <mergeCell ref="O164:P164"/>
    <mergeCell ref="A174:B174"/>
    <mergeCell ref="L174:N174"/>
    <mergeCell ref="O174:P174"/>
    <mergeCell ref="A175:B175"/>
    <mergeCell ref="L175:N175"/>
    <mergeCell ref="O175:P175"/>
    <mergeCell ref="A172:B172"/>
    <mergeCell ref="L172:N172"/>
    <mergeCell ref="O172:P172"/>
    <mergeCell ref="A173:B173"/>
    <mergeCell ref="L173:N173"/>
    <mergeCell ref="O173:P173"/>
    <mergeCell ref="A178:B178"/>
    <mergeCell ref="L178:N178"/>
    <mergeCell ref="O178:P178"/>
    <mergeCell ref="A176:B176"/>
    <mergeCell ref="L176:N176"/>
    <mergeCell ref="O176:P176"/>
    <mergeCell ref="A177:B177"/>
    <mergeCell ref="L177:N177"/>
    <mergeCell ref="O177:P177"/>
    <mergeCell ref="A179:B179"/>
    <mergeCell ref="L179:N179"/>
    <mergeCell ref="O179:P179"/>
    <mergeCell ref="A180:B180"/>
    <mergeCell ref="L180:N180"/>
    <mergeCell ref="O180:P180"/>
    <mergeCell ref="A184:B184"/>
    <mergeCell ref="L184:N184"/>
    <mergeCell ref="O184:P184"/>
    <mergeCell ref="A185:B185"/>
    <mergeCell ref="L185:N185"/>
    <mergeCell ref="O185:P185"/>
    <mergeCell ref="A181:B181"/>
    <mergeCell ref="L181:N181"/>
    <mergeCell ref="O181:P181"/>
    <mergeCell ref="A183:B183"/>
    <mergeCell ref="L183:N183"/>
    <mergeCell ref="O183:P183"/>
    <mergeCell ref="A188:B188"/>
    <mergeCell ref="L188:N188"/>
    <mergeCell ref="O188:P188"/>
    <mergeCell ref="A193:B193"/>
    <mergeCell ref="L193:N193"/>
    <mergeCell ref="O193:P193"/>
    <mergeCell ref="A186:B186"/>
    <mergeCell ref="L186:N186"/>
    <mergeCell ref="O186:P186"/>
    <mergeCell ref="A187:B187"/>
    <mergeCell ref="L187:N187"/>
    <mergeCell ref="O187:P187"/>
    <mergeCell ref="A189:B189"/>
    <mergeCell ref="L189:N189"/>
    <mergeCell ref="O189:P189"/>
    <mergeCell ref="A190:B190"/>
    <mergeCell ref="L190:N190"/>
    <mergeCell ref="O190:P190"/>
    <mergeCell ref="A204:B204"/>
    <mergeCell ref="L204:N204"/>
    <mergeCell ref="O204:P204"/>
    <mergeCell ref="A196:B196"/>
    <mergeCell ref="L196:N196"/>
    <mergeCell ref="O196:P196"/>
    <mergeCell ref="A195:B195"/>
    <mergeCell ref="L195:N195"/>
    <mergeCell ref="O195:P195"/>
    <mergeCell ref="A201:B201"/>
    <mergeCell ref="L201:N201"/>
    <mergeCell ref="O201:P201"/>
    <mergeCell ref="A198:B198"/>
    <mergeCell ref="L198:N198"/>
    <mergeCell ref="O198:P198"/>
    <mergeCell ref="A199:B199"/>
    <mergeCell ref="L199:N199"/>
    <mergeCell ref="O199:P199"/>
    <mergeCell ref="A197:B197"/>
    <mergeCell ref="L197:N197"/>
    <mergeCell ref="O197:P197"/>
    <mergeCell ref="A200:B200"/>
    <mergeCell ref="L200:N200"/>
    <mergeCell ref="O200:P200"/>
    <mergeCell ref="A235:B235"/>
    <mergeCell ref="L235:N235"/>
    <mergeCell ref="O235:P235"/>
    <mergeCell ref="A233:B233"/>
    <mergeCell ref="L233:N233"/>
    <mergeCell ref="O233:P233"/>
    <mergeCell ref="A234:B234"/>
    <mergeCell ref="L234:N234"/>
    <mergeCell ref="O234:P234"/>
    <mergeCell ref="A92:B92"/>
    <mergeCell ref="L92:N92"/>
    <mergeCell ref="O92:P92"/>
    <mergeCell ref="A91:B91"/>
    <mergeCell ref="L91:N91"/>
    <mergeCell ref="O91:P91"/>
    <mergeCell ref="A90:B90"/>
    <mergeCell ref="L90:N90"/>
    <mergeCell ref="O90:P90"/>
    <mergeCell ref="J94:J95"/>
    <mergeCell ref="K94:K95"/>
    <mergeCell ref="L94:N95"/>
    <mergeCell ref="O94:P95"/>
    <mergeCell ref="A99:B99"/>
    <mergeCell ref="L99:N99"/>
    <mergeCell ref="O99:P99"/>
    <mergeCell ref="C94:C95"/>
    <mergeCell ref="D94:D95"/>
    <mergeCell ref="F94:F95"/>
    <mergeCell ref="G94:G95"/>
    <mergeCell ref="H94:H95"/>
    <mergeCell ref="A98:B98"/>
    <mergeCell ref="L98:N98"/>
    <mergeCell ref="O98:P98"/>
    <mergeCell ref="A229:B229"/>
    <mergeCell ref="L229:N229"/>
    <mergeCell ref="O229:P229"/>
    <mergeCell ref="A217:B217"/>
    <mergeCell ref="L217:N217"/>
    <mergeCell ref="O217:P217"/>
    <mergeCell ref="A219:B219"/>
    <mergeCell ref="L219:N219"/>
    <mergeCell ref="O219:P219"/>
    <mergeCell ref="A223:B223"/>
    <mergeCell ref="L223:N223"/>
    <mergeCell ref="O223:P223"/>
    <mergeCell ref="A100:B100"/>
    <mergeCell ref="L100:N100"/>
    <mergeCell ref="O100:P100"/>
    <mergeCell ref="A94:B95"/>
    <mergeCell ref="A164:B164"/>
    <mergeCell ref="A166:B166"/>
    <mergeCell ref="L166:N166"/>
    <mergeCell ref="O166:P166"/>
    <mergeCell ref="L167:N167"/>
    <mergeCell ref="O167:P167"/>
    <mergeCell ref="A167:B167"/>
    <mergeCell ref="A119:B119"/>
    <mergeCell ref="L143:N143"/>
    <mergeCell ref="L144:N144"/>
    <mergeCell ref="L145:N145"/>
    <mergeCell ref="L146:N146"/>
    <mergeCell ref="L147:N147"/>
    <mergeCell ref="L148:N148"/>
    <mergeCell ref="L149:N149"/>
    <mergeCell ref="L150:N150"/>
    <mergeCell ref="L151:N151"/>
    <mergeCell ref="L152:N152"/>
    <mergeCell ref="L153:N153"/>
    <mergeCell ref="L154:N154"/>
    <mergeCell ref="A67:B67"/>
    <mergeCell ref="L67:N67"/>
    <mergeCell ref="O67:P67"/>
    <mergeCell ref="A68:B68"/>
    <mergeCell ref="L68:N68"/>
    <mergeCell ref="O68:P68"/>
    <mergeCell ref="A69:B69"/>
    <mergeCell ref="L69:N69"/>
    <mergeCell ref="O69:P69"/>
    <mergeCell ref="A75:B75"/>
    <mergeCell ref="L75:N75"/>
    <mergeCell ref="O75:P75"/>
    <mergeCell ref="A74:B74"/>
    <mergeCell ref="L74:N74"/>
    <mergeCell ref="O74:P74"/>
    <mergeCell ref="A202:B202"/>
    <mergeCell ref="L202:N202"/>
    <mergeCell ref="A222:B222"/>
    <mergeCell ref="L222:N222"/>
    <mergeCell ref="O222:P222"/>
    <mergeCell ref="O202:P202"/>
    <mergeCell ref="A120:B120"/>
    <mergeCell ref="A122:B122"/>
    <mergeCell ref="A125:B125"/>
    <mergeCell ref="L125:N125"/>
    <mergeCell ref="O125:P125"/>
    <mergeCell ref="L119:N119"/>
    <mergeCell ref="O119:P119"/>
    <mergeCell ref="A136:B136"/>
    <mergeCell ref="L136:N136"/>
    <mergeCell ref="O136:P136"/>
    <mergeCell ref="L135:N135"/>
    <mergeCell ref="O135:P135"/>
    <mergeCell ref="A208:B208"/>
    <mergeCell ref="L208:N208"/>
    <mergeCell ref="O208:P208"/>
    <mergeCell ref="A209:B209"/>
    <mergeCell ref="L209:N209"/>
    <mergeCell ref="O209:P209"/>
    <mergeCell ref="A191:B191"/>
    <mergeCell ref="L191:N191"/>
    <mergeCell ref="O191:P191"/>
    <mergeCell ref="A192:B192"/>
    <mergeCell ref="L192:N192"/>
    <mergeCell ref="O192:P192"/>
    <mergeCell ref="A206:B206"/>
    <mergeCell ref="L206:N206"/>
    <mergeCell ref="O206:P206"/>
    <mergeCell ref="A207:B207"/>
    <mergeCell ref="L207:N207"/>
    <mergeCell ref="O207:P207"/>
    <mergeCell ref="A205:B205"/>
    <mergeCell ref="L205:N205"/>
    <mergeCell ref="O205:P205"/>
    <mergeCell ref="A203:B203"/>
    <mergeCell ref="L203:N203"/>
    <mergeCell ref="O203:P203"/>
    <mergeCell ref="L155:N155"/>
    <mergeCell ref="L156:N156"/>
    <mergeCell ref="L157:N157"/>
    <mergeCell ref="L158:N158"/>
    <mergeCell ref="L159:N159"/>
    <mergeCell ref="L87:N87"/>
    <mergeCell ref="O87:P87"/>
    <mergeCell ref="L88:N88"/>
    <mergeCell ref="O88:P88"/>
    <mergeCell ref="L138:N138"/>
    <mergeCell ref="L139:N139"/>
    <mergeCell ref="L140:N140"/>
    <mergeCell ref="L141:N141"/>
    <mergeCell ref="L142:N142"/>
    <mergeCell ref="L93:N93"/>
    <mergeCell ref="O93:P93"/>
    <mergeCell ref="O117:P117"/>
    <mergeCell ref="L123:N124"/>
    <mergeCell ref="O123:P124"/>
    <mergeCell ref="L122:N122"/>
    <mergeCell ref="L120:N120"/>
    <mergeCell ref="O120:P120"/>
    <mergeCell ref="O122:P122"/>
    <mergeCell ref="O108:P108"/>
    <mergeCell ref="O159:P159"/>
    <mergeCell ref="O138:Q138"/>
    <mergeCell ref="O139:Q139"/>
    <mergeCell ref="O140:Q140"/>
    <mergeCell ref="O141:Q141"/>
    <mergeCell ref="O142:Q142"/>
    <mergeCell ref="O143:Q143"/>
    <mergeCell ref="O144:Q144"/>
    <mergeCell ref="O145:Q145"/>
    <mergeCell ref="O146:Q146"/>
    <mergeCell ref="O147:Q147"/>
    <mergeCell ref="O148:Q148"/>
    <mergeCell ref="O149:Q149"/>
    <mergeCell ref="O150:Q150"/>
    <mergeCell ref="O151:Q151"/>
    <mergeCell ref="O152:Q152"/>
    <mergeCell ref="O153:Q153"/>
    <mergeCell ref="O154:Q154"/>
    <mergeCell ref="O155:Q155"/>
    <mergeCell ref="O156:Q156"/>
    <mergeCell ref="O157:Q157"/>
    <mergeCell ref="O158:Q158"/>
  </mergeCells>
  <phoneticPr fontId="0" type="noConversion"/>
  <pageMargins left="0.98425196850393704" right="0.23622047244094491" top="0.78740157480314965" bottom="0.74803149606299213" header="0" footer="0"/>
  <pageSetup paperSize="8"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2021-11-10T05:46:28Z</dcterms:modified>
</cp:coreProperties>
</file>