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4500" tabRatio="60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<sst xmlns="http://schemas.openxmlformats.org/spreadsheetml/2006/main" count="83" uniqueCount="66">
  <si>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БЕЗВОЗМЕЗДНЫЕ ПОСТУПЛЕНИЯ</t>
  </si>
  <si>
    <t>Единый сельскохозяйственный налог</t>
  </si>
  <si>
    <t>Иные межбюджетные трансферты</t>
  </si>
  <si>
    <t>Единый налог на вмененный доход для отдельных видов деятельности</t>
  </si>
  <si>
    <t xml:space="preserve"> - </t>
  </si>
  <si>
    <t xml:space="preserve">СВЕДЕНИЯ </t>
  </si>
  <si>
    <t>Прогноз</t>
  </si>
  <si>
    <t>НАЛОГОВЫЕ И НЕНАЛОГОВЫЕ ДОХОДЫ, ВСЕГО</t>
  </si>
  <si>
    <t>1.1.</t>
  </si>
  <si>
    <t>Налог на доходы физических лиц</t>
  </si>
  <si>
    <t>1.2.</t>
  </si>
  <si>
    <t>1.3.</t>
  </si>
  <si>
    <t>1.4.</t>
  </si>
  <si>
    <t>1.5.</t>
  </si>
  <si>
    <t>1.6.</t>
  </si>
  <si>
    <t>1.7.</t>
  </si>
  <si>
    <t>1.8.</t>
  </si>
  <si>
    <t>Государственная пошлина</t>
  </si>
  <si>
    <t>2.1.</t>
  </si>
  <si>
    <t>2.2.</t>
  </si>
  <si>
    <t>2.3.</t>
  </si>
  <si>
    <t>Доходы от оказания платных услуг (работ) и компенсации затрат государства</t>
  </si>
  <si>
    <t>2.4.</t>
  </si>
  <si>
    <t>Доходы от продажи материальных и нематериальных активов</t>
  </si>
  <si>
    <t>2.5.</t>
  </si>
  <si>
    <t>2.6.</t>
  </si>
  <si>
    <t>Штрафы, санкции, возмещение ущерба</t>
  </si>
  <si>
    <t>2.7.</t>
  </si>
  <si>
    <t xml:space="preserve">Прочие неналоговые доходы </t>
  </si>
  <si>
    <t>Примечание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</si>
  <si>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</si>
  <si>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</si>
  <si>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</si>
  <si>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1.9.</t>
  </si>
  <si>
    <t>1.10.</t>
  </si>
  <si>
    <t>1.11.</t>
  </si>
  <si>
    <t>1.12.</t>
  </si>
  <si>
    <t>в том числе:</t>
  </si>
  <si>
    <t>Дотации бюджетам бюджетной системы РФ</t>
  </si>
  <si>
    <t>Субвенции бюджетам бюджетной системы РФ</t>
  </si>
  <si>
    <t>Задолженность и перерасчеты по отмененным налогам, сборам и иным обязательным платежам</t>
  </si>
  <si>
    <t>Субсидии бюджетам бюджетной системы РФ (межбюджетные субсидии)</t>
  </si>
  <si>
    <t>Прочие безвозмездные поступления</t>
  </si>
  <si>
    <t>ВСЕГО ДОХОДОВ: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</si>
  <si>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</si>
  <si>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</si>
  <si>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Параметры бюджета на 2022 год (тыс.руб.)</t>
  </si>
  <si>
    <t>1.13.</t>
  </si>
  <si>
    <t>Налог, взимаемый в связи с применением упрощенной системы налогообложения</t>
  </si>
  <si>
    <t>Параметры бюджета на 2023 год (тыс.руб.)</t>
  </si>
  <si>
    <t>Темп роста к уровню 2022 г.(%)</t>
  </si>
  <si>
    <t>Поступило в 2020 году (тыс.руб.)</t>
  </si>
  <si>
    <t>Ожидаемое исполнение в 2021 году (тыс.руб.)</t>
  </si>
  <si>
    <t>Ожидаемое исполнение 2021 г. к поступлениям 2020 г.(%)</t>
  </si>
  <si>
    <t>Темп роста к ожидаемому исполнению 2021 г.(%)</t>
  </si>
  <si>
    <t>Параметры бюджета на 2024 год (тыс.руб.)</t>
  </si>
  <si>
    <t>Темп роста к уровню 2023 г.(%)</t>
  </si>
  <si>
    <t>2022 год в сравнении с 2020 годом (%)</t>
  </si>
  <si>
    <t>о доходах бюджета по видам доходов на 2022 год и плановый период 2023 и 2024 годов в сравнении с ожидаемым исполнением за 2021 год и исполнением за 2020 год</t>
  </si>
  <si>
    <t>Налоги на имущество</t>
  </si>
  <si>
    <t>Налог, взимаемый в связи с применением патентной системы налогообложения</t>
  </si>
  <si>
    <t>Прогноз поступлений на 2022 год предоставлен администратором по данному виду платежей</t>
  </si>
  <si>
    <t>В связи с преобразованием в муниципальный округ</t>
  </si>
  <si>
    <t>Суммы сохранены на уровне 2022-2024 годов из действующего 3-х летнего областного бюджета (на 2022-2024 годы)</t>
  </si>
  <si>
    <t>Увеличение норматива отчислений в районный бюджет до 35%</t>
  </si>
  <si>
    <t>Увеличение норматива отчислений в районный бюджет 15% по БК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</si>
</sst>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52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7" fillId="0" borderId="10" xfId="52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178" fontId="47" fillId="0" borderId="10" xfId="52" applyNumberFormat="1" applyFont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center" wrapText="1"/>
    </xf>
    <xf numFmtId="3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7.125" style="0" customWidth="1"/>
    <col min="2" max="2" width="41.25390625" style="0" customWidth="1"/>
    <col min="3" max="4" width="13.00390625" style="0" customWidth="1"/>
    <col min="5" max="5" width="10.625" style="0" customWidth="1"/>
    <col min="6" max="6" width="12.75390625" style="0" customWidth="1"/>
    <col min="7" max="7" width="13.875" style="0" customWidth="1"/>
    <col min="8" max="8" width="31.875" style="0" customWidth="1"/>
    <col min="9" max="9" width="22.25390625" style="0" customWidth="1"/>
    <col min="10" max="10" width="12.875" style="0" customWidth="1"/>
    <col min="11" max="11" width="9.625" style="0" customWidth="1"/>
    <col min="12" max="12" width="12.75390625" style="0" customWidth="1"/>
    <col min="13" max="13" width="8.875" style="0" customWidth="1"/>
  </cols>
  <sheetData>
    <row r="1" spans="1:14" ht="13.5">
      <c r="A1" s="35" t="s">
        <v>5</v>
      </c>
      <c r="B1" s="36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"/>
    </row>
    <row r="2" spans="1:14" ht="38.25" customHeight="1">
      <c r="A2" s="35" t="s">
        <v>58</v>
      </c>
      <c r="B2" s="35"/>
      <c r="C2" s="35"/>
      <c r="D2" s="35"/>
      <c r="E2" s="38"/>
      <c r="F2" s="38"/>
      <c r="G2" s="38"/>
      <c r="H2" s="38"/>
      <c r="I2" s="38"/>
      <c r="J2" s="38"/>
      <c r="K2" s="38"/>
      <c r="L2" s="38"/>
      <c r="M2" s="38"/>
      <c r="N2" s="3"/>
    </row>
    <row r="3" spans="1:14" ht="15">
      <c r="A3" s="27"/>
      <c r="B3" s="27"/>
      <c r="C3" s="27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 customHeight="1">
      <c r="A4" s="45"/>
      <c r="B4" s="46"/>
      <c r="C4" s="39" t="s">
        <v>51</v>
      </c>
      <c r="D4" s="42" t="s">
        <v>52</v>
      </c>
      <c r="E4" s="39" t="s">
        <v>53</v>
      </c>
      <c r="F4" s="47" t="s">
        <v>6</v>
      </c>
      <c r="G4" s="48"/>
      <c r="H4" s="48"/>
      <c r="I4" s="48"/>
      <c r="J4" s="48"/>
      <c r="K4" s="48"/>
      <c r="L4" s="48"/>
      <c r="M4" s="49"/>
      <c r="N4" s="3"/>
    </row>
    <row r="5" spans="1:14" ht="12.75" customHeight="1">
      <c r="A5" s="45"/>
      <c r="B5" s="46"/>
      <c r="C5" s="40"/>
      <c r="D5" s="43"/>
      <c r="E5" s="40"/>
      <c r="F5" s="39" t="s">
        <v>46</v>
      </c>
      <c r="G5" s="39" t="s">
        <v>54</v>
      </c>
      <c r="H5" s="39" t="s">
        <v>29</v>
      </c>
      <c r="I5" s="33"/>
      <c r="J5" s="39" t="s">
        <v>49</v>
      </c>
      <c r="K5" s="39" t="s">
        <v>50</v>
      </c>
      <c r="L5" s="39" t="s">
        <v>55</v>
      </c>
      <c r="M5" s="39" t="s">
        <v>56</v>
      </c>
      <c r="N5" s="3"/>
    </row>
    <row r="6" spans="1:14" ht="84" customHeight="1">
      <c r="A6" s="45"/>
      <c r="B6" s="46"/>
      <c r="C6" s="41"/>
      <c r="D6" s="44"/>
      <c r="E6" s="41"/>
      <c r="F6" s="40"/>
      <c r="G6" s="40"/>
      <c r="H6" s="40"/>
      <c r="I6" s="32" t="s">
        <v>57</v>
      </c>
      <c r="J6" s="40"/>
      <c r="K6" s="40"/>
      <c r="L6" s="40"/>
      <c r="M6" s="40"/>
      <c r="N6" s="3"/>
    </row>
    <row r="7" spans="1:14" ht="30.75" customHeight="1">
      <c r="A7" s="5">
        <v>1</v>
      </c>
      <c r="B7" s="6" t="s">
        <v>7</v>
      </c>
      <c r="C7" s="16">
        <f>C9+C10+C12+C14+C15+C18+C19+C20+C21+C22+C23+C17+C11</f>
        <v>136915.69999999998</v>
      </c>
      <c r="D7" s="16">
        <f>D9+D10+D12+D14+D15+D18+D19+D20+D21+D22+D23+D17+D11+D13</f>
        <v>135149.49999999997</v>
      </c>
      <c r="E7" s="16">
        <f>ROUND(D7*100/C7,0)</f>
        <v>99</v>
      </c>
      <c r="F7" s="16">
        <f>F9+F10+F12+F14+F15+F18+F19+F20+F21+F22+F23+F17+F11+F16+F13</f>
        <v>192472.6</v>
      </c>
      <c r="G7" s="16">
        <f>ROUND(F7*100/D7,0)</f>
        <v>142</v>
      </c>
      <c r="H7" s="23" t="s">
        <v>4</v>
      </c>
      <c r="I7" s="23">
        <f>(F7/C7)*100</f>
        <v>140.57745021206483</v>
      </c>
      <c r="J7" s="16">
        <f>J9+J10+J11+J12+J13+J14+J15+J16+J17+J18+J19+J20+J21+J22+J23</f>
        <v>208108.6</v>
      </c>
      <c r="K7" s="16">
        <f>ROUND(J7*100/F7,0)</f>
        <v>108</v>
      </c>
      <c r="L7" s="16">
        <f>L9+L10+L11+L12+L13+L14+L15+L16+L17+L18+L19+L20+L21+L22+L23</f>
        <v>223325.7</v>
      </c>
      <c r="M7" s="16">
        <f>ROUND(L7*100/J7,0)</f>
        <v>107</v>
      </c>
      <c r="N7" s="3"/>
    </row>
    <row r="8" spans="1:14" ht="16.5" customHeight="1">
      <c r="A8" s="5"/>
      <c r="B8" s="11" t="s">
        <v>37</v>
      </c>
      <c r="C8" s="16"/>
      <c r="D8" s="16"/>
      <c r="E8" s="17"/>
      <c r="F8" s="16"/>
      <c r="G8" s="16"/>
      <c r="H8" s="23"/>
      <c r="I8" s="23"/>
      <c r="J8" s="16"/>
      <c r="K8" s="17"/>
      <c r="L8" s="16"/>
      <c r="M8" s="16"/>
      <c r="N8" s="3"/>
    </row>
    <row r="9" spans="1:14" ht="41.25" customHeight="1">
      <c r="A9" s="7" t="s">
        <v>8</v>
      </c>
      <c r="B9" s="8" t="s">
        <v>9</v>
      </c>
      <c r="C9" s="17">
        <v>108720.4</v>
      </c>
      <c r="D9" s="17">
        <v>101417.2</v>
      </c>
      <c r="E9" s="17">
        <f>ROUND(D9*100/C9,0)</f>
        <v>93</v>
      </c>
      <c r="F9" s="30">
        <v>133019.3</v>
      </c>
      <c r="G9" s="17">
        <f aca="true" t="shared" si="0" ref="G9:G33">ROUND(F9*100/D9,0)</f>
        <v>131</v>
      </c>
      <c r="H9" s="24" t="s">
        <v>65</v>
      </c>
      <c r="I9" s="25">
        <f aca="true" t="shared" si="1" ref="I9:I33">(F9/C9)*100</f>
        <v>122.34989937491032</v>
      </c>
      <c r="J9" s="17">
        <v>147871.6</v>
      </c>
      <c r="K9" s="17">
        <f aca="true" t="shared" si="2" ref="K9:K33">ROUND(J9*100/F9,0)</f>
        <v>111</v>
      </c>
      <c r="L9" s="17">
        <v>162723.9</v>
      </c>
      <c r="M9" s="17">
        <f aca="true" t="shared" si="3" ref="M9:M33">ROUND(L9*100/J9,0)</f>
        <v>110</v>
      </c>
      <c r="N9" s="3"/>
    </row>
    <row r="10" spans="1:14" ht="42.75" customHeight="1">
      <c r="A10" s="7" t="s">
        <v>10</v>
      </c>
      <c r="B10" s="9" t="s">
        <v>30</v>
      </c>
      <c r="C10" s="20">
        <v>4152.2</v>
      </c>
      <c r="D10" s="17">
        <v>4433.9</v>
      </c>
      <c r="E10" s="17">
        <f>ROUND(D10*100/C10,0)</f>
        <v>107</v>
      </c>
      <c r="F10" s="19">
        <v>7763.7</v>
      </c>
      <c r="G10" s="17">
        <f t="shared" si="0"/>
        <v>175</v>
      </c>
      <c r="H10" s="29" t="s">
        <v>61</v>
      </c>
      <c r="I10" s="25">
        <f t="shared" si="1"/>
        <v>186.97798757285295</v>
      </c>
      <c r="J10" s="19">
        <v>8009.4</v>
      </c>
      <c r="K10" s="17">
        <f t="shared" si="2"/>
        <v>103</v>
      </c>
      <c r="L10" s="19">
        <v>8417.2</v>
      </c>
      <c r="M10" s="17">
        <f t="shared" si="3"/>
        <v>105</v>
      </c>
      <c r="N10" s="3"/>
    </row>
    <row r="11" spans="1:14" ht="42.75" customHeight="1">
      <c r="A11" s="7" t="s">
        <v>11</v>
      </c>
      <c r="B11" s="9" t="s">
        <v>48</v>
      </c>
      <c r="C11" s="20">
        <v>2729.3</v>
      </c>
      <c r="D11" s="17">
        <v>11925.4</v>
      </c>
      <c r="E11" s="17">
        <v>0</v>
      </c>
      <c r="F11" s="19">
        <v>16602</v>
      </c>
      <c r="G11" s="17">
        <f t="shared" si="0"/>
        <v>139</v>
      </c>
      <c r="H11" s="34" t="s">
        <v>64</v>
      </c>
      <c r="I11" s="25">
        <f t="shared" si="1"/>
        <v>608.287839372733</v>
      </c>
      <c r="J11" s="19">
        <v>17818</v>
      </c>
      <c r="K11" s="17">
        <f t="shared" si="2"/>
        <v>107</v>
      </c>
      <c r="L11" s="19">
        <v>17854</v>
      </c>
      <c r="M11" s="17">
        <f t="shared" si="3"/>
        <v>100</v>
      </c>
      <c r="N11" s="3"/>
    </row>
    <row r="12" spans="1:14" ht="44.25" customHeight="1">
      <c r="A12" s="7" t="s">
        <v>12</v>
      </c>
      <c r="B12" s="9" t="s">
        <v>3</v>
      </c>
      <c r="C12" s="20">
        <v>4622.1</v>
      </c>
      <c r="D12" s="17">
        <v>1353.3</v>
      </c>
      <c r="E12" s="17">
        <f aca="true" t="shared" si="4" ref="E12:E33">ROUND(D12*100/C12,0)</f>
        <v>29</v>
      </c>
      <c r="F12" s="19">
        <v>15</v>
      </c>
      <c r="G12" s="17">
        <f t="shared" si="0"/>
        <v>1</v>
      </c>
      <c r="H12" s="29" t="s">
        <v>61</v>
      </c>
      <c r="I12" s="25">
        <f t="shared" si="1"/>
        <v>0.32452781203349124</v>
      </c>
      <c r="J12" s="20">
        <v>5</v>
      </c>
      <c r="K12" s="17">
        <f t="shared" si="2"/>
        <v>33</v>
      </c>
      <c r="L12" s="20">
        <v>6</v>
      </c>
      <c r="M12" s="17">
        <f t="shared" si="3"/>
        <v>120</v>
      </c>
      <c r="N12" s="3"/>
    </row>
    <row r="13" spans="1:14" ht="37.5" customHeight="1">
      <c r="A13" s="7" t="s">
        <v>13</v>
      </c>
      <c r="B13" s="9" t="s">
        <v>60</v>
      </c>
      <c r="C13" s="20"/>
      <c r="D13" s="17">
        <v>352.9</v>
      </c>
      <c r="E13" s="17" t="e">
        <f t="shared" si="4"/>
        <v>#DIV/0!</v>
      </c>
      <c r="F13" s="19">
        <v>505</v>
      </c>
      <c r="G13" s="17">
        <f t="shared" si="0"/>
        <v>143</v>
      </c>
      <c r="H13" s="29"/>
      <c r="I13" s="25"/>
      <c r="J13" s="20">
        <v>510</v>
      </c>
      <c r="K13" s="17">
        <f t="shared" si="2"/>
        <v>101</v>
      </c>
      <c r="L13" s="20">
        <v>515</v>
      </c>
      <c r="M13" s="17">
        <f t="shared" si="3"/>
        <v>101</v>
      </c>
      <c r="N13" s="3"/>
    </row>
    <row r="14" spans="1:14" ht="43.5" customHeight="1">
      <c r="A14" s="7" t="s">
        <v>13</v>
      </c>
      <c r="B14" s="9" t="s">
        <v>1</v>
      </c>
      <c r="C14" s="20">
        <v>253.9</v>
      </c>
      <c r="D14" s="17">
        <v>393.7</v>
      </c>
      <c r="E14" s="17">
        <f t="shared" si="4"/>
        <v>155</v>
      </c>
      <c r="F14" s="19">
        <v>869</v>
      </c>
      <c r="G14" s="17">
        <f t="shared" si="0"/>
        <v>221</v>
      </c>
      <c r="H14" s="29" t="s">
        <v>61</v>
      </c>
      <c r="I14" s="25">
        <f t="shared" si="1"/>
        <v>342.2607325718787</v>
      </c>
      <c r="J14" s="20">
        <v>1516</v>
      </c>
      <c r="K14" s="17">
        <f t="shared" si="2"/>
        <v>174</v>
      </c>
      <c r="L14" s="20">
        <v>1516</v>
      </c>
      <c r="M14" s="17">
        <f t="shared" si="3"/>
        <v>100</v>
      </c>
      <c r="N14" s="3"/>
    </row>
    <row r="15" spans="1:14" ht="18" customHeight="1">
      <c r="A15" s="7" t="s">
        <v>14</v>
      </c>
      <c r="B15" s="9" t="s">
        <v>17</v>
      </c>
      <c r="C15" s="20">
        <v>1902.8</v>
      </c>
      <c r="D15" s="17">
        <v>1336.5</v>
      </c>
      <c r="E15" s="17">
        <f t="shared" si="4"/>
        <v>70</v>
      </c>
      <c r="F15" s="19">
        <v>1304</v>
      </c>
      <c r="G15" s="17">
        <f t="shared" si="0"/>
        <v>98</v>
      </c>
      <c r="H15" s="24" t="s">
        <v>4</v>
      </c>
      <c r="I15" s="25">
        <f t="shared" si="1"/>
        <v>68.53058650409922</v>
      </c>
      <c r="J15" s="20">
        <v>1304</v>
      </c>
      <c r="K15" s="17">
        <f t="shared" si="2"/>
        <v>100</v>
      </c>
      <c r="L15" s="20">
        <v>1304</v>
      </c>
      <c r="M15" s="17">
        <f t="shared" si="3"/>
        <v>100</v>
      </c>
      <c r="N15" s="3"/>
    </row>
    <row r="16" spans="1:14" ht="18" customHeight="1">
      <c r="A16" s="7" t="s">
        <v>15</v>
      </c>
      <c r="B16" s="9" t="s">
        <v>59</v>
      </c>
      <c r="C16" s="20"/>
      <c r="D16" s="17">
        <v>0</v>
      </c>
      <c r="E16" s="17"/>
      <c r="F16" s="19">
        <v>17091</v>
      </c>
      <c r="G16" s="17" t="e">
        <f t="shared" si="0"/>
        <v>#DIV/0!</v>
      </c>
      <c r="H16" s="24"/>
      <c r="I16" s="25"/>
      <c r="J16" s="20">
        <v>17011</v>
      </c>
      <c r="K16" s="17">
        <f t="shared" si="2"/>
        <v>100</v>
      </c>
      <c r="L16" s="20">
        <v>16926</v>
      </c>
      <c r="M16" s="17">
        <f t="shared" si="3"/>
        <v>100</v>
      </c>
      <c r="N16" s="3"/>
    </row>
    <row r="17" spans="1:14" ht="45.75" customHeight="1">
      <c r="A17" s="7" t="s">
        <v>15</v>
      </c>
      <c r="B17" s="9" t="s">
        <v>40</v>
      </c>
      <c r="C17" s="20">
        <v>0</v>
      </c>
      <c r="D17" s="17">
        <v>0</v>
      </c>
      <c r="E17" s="17">
        <v>0</v>
      </c>
      <c r="F17" s="19">
        <v>0</v>
      </c>
      <c r="G17" s="17">
        <v>0</v>
      </c>
      <c r="H17" s="24" t="s">
        <v>4</v>
      </c>
      <c r="I17" s="25">
        <v>0</v>
      </c>
      <c r="J17" s="20">
        <v>0</v>
      </c>
      <c r="K17" s="17">
        <v>0</v>
      </c>
      <c r="L17" s="20">
        <v>0</v>
      </c>
      <c r="M17" s="17">
        <v>0</v>
      </c>
      <c r="N17" s="3"/>
    </row>
    <row r="18" spans="1:14" ht="54" customHeight="1">
      <c r="A18" s="7" t="s">
        <v>16</v>
      </c>
      <c r="B18" s="9" t="s">
        <v>31</v>
      </c>
      <c r="C18" s="20">
        <v>11716.4</v>
      </c>
      <c r="D18" s="17">
        <v>8792.6</v>
      </c>
      <c r="E18" s="17">
        <f t="shared" si="4"/>
        <v>75</v>
      </c>
      <c r="F18" s="19">
        <v>11965</v>
      </c>
      <c r="G18" s="17">
        <f t="shared" si="0"/>
        <v>136</v>
      </c>
      <c r="H18" s="29" t="s">
        <v>61</v>
      </c>
      <c r="I18" s="25">
        <f t="shared" si="1"/>
        <v>102.12181216073198</v>
      </c>
      <c r="J18" s="20">
        <v>11965</v>
      </c>
      <c r="K18" s="17">
        <f t="shared" si="2"/>
        <v>100</v>
      </c>
      <c r="L18" s="20">
        <v>11965</v>
      </c>
      <c r="M18" s="17">
        <f t="shared" si="3"/>
        <v>100</v>
      </c>
      <c r="N18" s="3"/>
    </row>
    <row r="19" spans="1:14" ht="38.25">
      <c r="A19" s="7" t="s">
        <v>33</v>
      </c>
      <c r="B19" s="9" t="s">
        <v>32</v>
      </c>
      <c r="C19" s="20">
        <v>525.5</v>
      </c>
      <c r="D19" s="17">
        <v>1065</v>
      </c>
      <c r="E19" s="17">
        <f t="shared" si="4"/>
        <v>203</v>
      </c>
      <c r="F19" s="19">
        <v>1080</v>
      </c>
      <c r="G19" s="17">
        <f t="shared" si="0"/>
        <v>101</v>
      </c>
      <c r="H19" s="29" t="s">
        <v>61</v>
      </c>
      <c r="I19" s="25">
        <f t="shared" si="1"/>
        <v>205.51855375832542</v>
      </c>
      <c r="J19" s="20">
        <v>1080</v>
      </c>
      <c r="K19" s="17">
        <f t="shared" si="2"/>
        <v>100</v>
      </c>
      <c r="L19" s="20">
        <v>1080</v>
      </c>
      <c r="M19" s="17">
        <f t="shared" si="3"/>
        <v>100</v>
      </c>
      <c r="N19" s="3"/>
    </row>
    <row r="20" spans="1:14" ht="45.75" customHeight="1">
      <c r="A20" s="7" t="s">
        <v>34</v>
      </c>
      <c r="B20" s="9" t="s">
        <v>21</v>
      </c>
      <c r="C20" s="20">
        <v>220.1</v>
      </c>
      <c r="D20" s="17">
        <v>163.4</v>
      </c>
      <c r="E20" s="17">
        <v>0</v>
      </c>
      <c r="F20" s="20">
        <v>123.1</v>
      </c>
      <c r="G20" s="17">
        <f t="shared" si="0"/>
        <v>75</v>
      </c>
      <c r="H20" s="29"/>
      <c r="I20" s="25">
        <f t="shared" si="1"/>
        <v>55.92912312585189</v>
      </c>
      <c r="J20" s="20">
        <v>123.1</v>
      </c>
      <c r="K20" s="17">
        <v>0</v>
      </c>
      <c r="L20" s="20">
        <v>123.1</v>
      </c>
      <c r="M20" s="17">
        <v>0</v>
      </c>
      <c r="N20" s="3"/>
    </row>
    <row r="21" spans="1:14" ht="57.75" customHeight="1">
      <c r="A21" s="7" t="s">
        <v>35</v>
      </c>
      <c r="B21" s="9" t="s">
        <v>23</v>
      </c>
      <c r="C21" s="20">
        <v>518.5</v>
      </c>
      <c r="D21" s="17">
        <v>291.2</v>
      </c>
      <c r="E21" s="17">
        <f t="shared" si="4"/>
        <v>56</v>
      </c>
      <c r="F21" s="19">
        <v>1265</v>
      </c>
      <c r="G21" s="17">
        <f t="shared" si="0"/>
        <v>434</v>
      </c>
      <c r="H21" s="29" t="s">
        <v>61</v>
      </c>
      <c r="I21" s="25">
        <f t="shared" si="1"/>
        <v>243.97299903567986</v>
      </c>
      <c r="J21" s="20">
        <v>25</v>
      </c>
      <c r="K21" s="17">
        <f t="shared" si="2"/>
        <v>2</v>
      </c>
      <c r="L21" s="20">
        <v>25</v>
      </c>
      <c r="M21" s="17">
        <f t="shared" si="3"/>
        <v>100</v>
      </c>
      <c r="N21" s="3"/>
    </row>
    <row r="22" spans="1:14" ht="81" customHeight="1">
      <c r="A22" s="7" t="s">
        <v>36</v>
      </c>
      <c r="B22" s="9" t="s">
        <v>26</v>
      </c>
      <c r="C22" s="20">
        <v>1554.5</v>
      </c>
      <c r="D22" s="17">
        <v>3624.4</v>
      </c>
      <c r="E22" s="17">
        <f t="shared" si="4"/>
        <v>233</v>
      </c>
      <c r="F22" s="19">
        <v>720.5</v>
      </c>
      <c r="G22" s="17">
        <f t="shared" si="0"/>
        <v>20</v>
      </c>
      <c r="H22" s="29" t="s">
        <v>4</v>
      </c>
      <c r="I22" s="25">
        <f t="shared" si="1"/>
        <v>46.34930845931168</v>
      </c>
      <c r="J22" s="20">
        <v>720.5</v>
      </c>
      <c r="K22" s="17">
        <f t="shared" si="2"/>
        <v>100</v>
      </c>
      <c r="L22" s="20">
        <v>720.5</v>
      </c>
      <c r="M22" s="17">
        <f t="shared" si="3"/>
        <v>100</v>
      </c>
      <c r="N22" s="3"/>
    </row>
    <row r="23" spans="1:14" ht="15">
      <c r="A23" s="7" t="s">
        <v>47</v>
      </c>
      <c r="B23" s="9" t="s">
        <v>28</v>
      </c>
      <c r="C23" s="20">
        <v>0</v>
      </c>
      <c r="D23" s="17">
        <v>0</v>
      </c>
      <c r="E23" s="17">
        <v>0</v>
      </c>
      <c r="F23" s="19">
        <v>150</v>
      </c>
      <c r="G23" s="17">
        <v>0</v>
      </c>
      <c r="H23" s="24" t="s">
        <v>4</v>
      </c>
      <c r="I23" s="23">
        <v>0</v>
      </c>
      <c r="J23" s="20">
        <v>150</v>
      </c>
      <c r="K23" s="17">
        <v>0</v>
      </c>
      <c r="L23" s="20">
        <v>150</v>
      </c>
      <c r="M23" s="17">
        <v>0</v>
      </c>
      <c r="N23" s="3"/>
    </row>
    <row r="24" spans="1:14" ht="15">
      <c r="A24" s="5">
        <v>2</v>
      </c>
      <c r="B24" s="6" t="s">
        <v>0</v>
      </c>
      <c r="C24" s="21">
        <f>C26+C27+C28+C29+C30+C31+C32</f>
        <v>659037.2000000001</v>
      </c>
      <c r="D24" s="21">
        <f>D26+D27+D28+D29+D30+D31+D32</f>
        <v>711996.7</v>
      </c>
      <c r="E24" s="16">
        <f t="shared" si="4"/>
        <v>108</v>
      </c>
      <c r="F24" s="21">
        <f>F26+F27+F28+F29+F30+F31+F32</f>
        <v>762183.7</v>
      </c>
      <c r="G24" s="16">
        <f t="shared" si="0"/>
        <v>107</v>
      </c>
      <c r="H24" s="23" t="s">
        <v>4</v>
      </c>
      <c r="I24" s="23">
        <f t="shared" si="1"/>
        <v>115.65108919496501</v>
      </c>
      <c r="J24" s="21">
        <f>J26+J27+J28+J29+J30+J31+J32</f>
        <v>856131.2</v>
      </c>
      <c r="K24" s="16">
        <f t="shared" si="2"/>
        <v>112</v>
      </c>
      <c r="L24" s="21">
        <f>L26+L27+L28+L29+L30+L31+L32</f>
        <v>449446.4</v>
      </c>
      <c r="M24" s="16">
        <f t="shared" si="3"/>
        <v>52</v>
      </c>
      <c r="N24" s="3"/>
    </row>
    <row r="25" spans="1:14" ht="15">
      <c r="A25" s="12"/>
      <c r="B25" s="11" t="s">
        <v>37</v>
      </c>
      <c r="C25" s="20"/>
      <c r="D25" s="20"/>
      <c r="E25" s="17"/>
      <c r="F25" s="20"/>
      <c r="G25" s="16"/>
      <c r="H25" s="25"/>
      <c r="I25" s="23"/>
      <c r="J25" s="20"/>
      <c r="K25" s="17"/>
      <c r="L25" s="20"/>
      <c r="M25" s="16"/>
      <c r="N25" s="3"/>
    </row>
    <row r="26" spans="1:14" ht="28.5">
      <c r="A26" s="4" t="s">
        <v>18</v>
      </c>
      <c r="B26" s="13" t="s">
        <v>38</v>
      </c>
      <c r="C26" s="20">
        <v>42611.4</v>
      </c>
      <c r="D26" s="20">
        <v>33429.9</v>
      </c>
      <c r="E26" s="17">
        <f t="shared" si="4"/>
        <v>78</v>
      </c>
      <c r="F26" s="20">
        <v>72368.1</v>
      </c>
      <c r="G26" s="17">
        <f t="shared" si="0"/>
        <v>216</v>
      </c>
      <c r="H26" s="50" t="s">
        <v>63</v>
      </c>
      <c r="I26" s="25">
        <f t="shared" si="1"/>
        <v>169.8327208211887</v>
      </c>
      <c r="J26" s="20">
        <v>19999.4</v>
      </c>
      <c r="K26" s="17">
        <f t="shared" si="2"/>
        <v>28</v>
      </c>
      <c r="L26" s="20">
        <v>17721.5</v>
      </c>
      <c r="M26" s="17">
        <f t="shared" si="3"/>
        <v>89</v>
      </c>
      <c r="N26" s="3"/>
    </row>
    <row r="27" spans="1:14" ht="28.5">
      <c r="A27" s="4" t="s">
        <v>19</v>
      </c>
      <c r="B27" s="13" t="s">
        <v>41</v>
      </c>
      <c r="C27" s="20">
        <v>364231.3</v>
      </c>
      <c r="D27" s="20">
        <v>363484.4</v>
      </c>
      <c r="E27" s="17">
        <f t="shared" si="4"/>
        <v>100</v>
      </c>
      <c r="F27" s="20">
        <v>381772.3</v>
      </c>
      <c r="G27" s="17">
        <f t="shared" si="0"/>
        <v>105</v>
      </c>
      <c r="H27" s="51"/>
      <c r="I27" s="25">
        <f t="shared" si="1"/>
        <v>104.81589583322466</v>
      </c>
      <c r="J27" s="20">
        <v>513921.7</v>
      </c>
      <c r="K27" s="17">
        <f t="shared" si="2"/>
        <v>135</v>
      </c>
      <c r="L27" s="20">
        <v>129760.4</v>
      </c>
      <c r="M27" s="17">
        <f t="shared" si="3"/>
        <v>25</v>
      </c>
      <c r="N27" s="3"/>
    </row>
    <row r="28" spans="1:14" ht="28.5">
      <c r="A28" s="4" t="s">
        <v>20</v>
      </c>
      <c r="B28" s="13" t="s">
        <v>39</v>
      </c>
      <c r="C28" s="20">
        <v>232630.6</v>
      </c>
      <c r="D28" s="20">
        <v>307692.9</v>
      </c>
      <c r="E28" s="17">
        <f t="shared" si="4"/>
        <v>132</v>
      </c>
      <c r="F28" s="20">
        <v>308043.3</v>
      </c>
      <c r="G28" s="17">
        <f t="shared" si="0"/>
        <v>100</v>
      </c>
      <c r="H28" s="52"/>
      <c r="I28" s="25">
        <f t="shared" si="1"/>
        <v>132.41736039884694</v>
      </c>
      <c r="J28" s="20">
        <v>322210.1</v>
      </c>
      <c r="K28" s="17">
        <f t="shared" si="2"/>
        <v>105</v>
      </c>
      <c r="L28" s="20">
        <v>301964.5</v>
      </c>
      <c r="M28" s="17">
        <f t="shared" si="3"/>
        <v>94</v>
      </c>
      <c r="N28" s="3"/>
    </row>
    <row r="29" spans="1:14" ht="91.5" customHeight="1">
      <c r="A29" s="4" t="s">
        <v>22</v>
      </c>
      <c r="B29" s="31" t="s">
        <v>2</v>
      </c>
      <c r="C29" s="20">
        <v>19567.8</v>
      </c>
      <c r="D29" s="20">
        <v>14775.2</v>
      </c>
      <c r="E29" s="17">
        <f t="shared" si="4"/>
        <v>76</v>
      </c>
      <c r="F29" s="20">
        <v>0</v>
      </c>
      <c r="G29" s="17">
        <f t="shared" si="0"/>
        <v>0</v>
      </c>
      <c r="H29" s="29" t="s">
        <v>62</v>
      </c>
      <c r="I29" s="25">
        <f t="shared" si="1"/>
        <v>0</v>
      </c>
      <c r="J29" s="20"/>
      <c r="K29" s="17" t="e">
        <f t="shared" si="2"/>
        <v>#DIV/0!</v>
      </c>
      <c r="L29" s="20"/>
      <c r="M29" s="17" t="e">
        <f t="shared" si="3"/>
        <v>#DIV/0!</v>
      </c>
      <c r="N29" s="3"/>
    </row>
    <row r="30" spans="1:14" ht="14.25">
      <c r="A30" s="4" t="s">
        <v>24</v>
      </c>
      <c r="B30" s="13" t="s">
        <v>42</v>
      </c>
      <c r="C30" s="20">
        <v>0</v>
      </c>
      <c r="D30" s="20">
        <v>0</v>
      </c>
      <c r="E30" s="17">
        <v>0</v>
      </c>
      <c r="F30" s="20">
        <v>0</v>
      </c>
      <c r="G30" s="17">
        <v>0</v>
      </c>
      <c r="H30" s="25" t="s">
        <v>4</v>
      </c>
      <c r="I30" s="25">
        <v>0</v>
      </c>
      <c r="J30" s="20">
        <v>0</v>
      </c>
      <c r="K30" s="17">
        <v>0</v>
      </c>
      <c r="L30" s="20">
        <v>0</v>
      </c>
      <c r="M30" s="17">
        <v>0</v>
      </c>
      <c r="N30" s="3"/>
    </row>
    <row r="31" spans="1:14" ht="85.5">
      <c r="A31" s="4" t="s">
        <v>25</v>
      </c>
      <c r="B31" s="28" t="s">
        <v>44</v>
      </c>
      <c r="C31" s="20">
        <v>48.6</v>
      </c>
      <c r="D31" s="20">
        <v>9.2</v>
      </c>
      <c r="E31" s="17">
        <v>0</v>
      </c>
      <c r="F31" s="20">
        <v>0</v>
      </c>
      <c r="G31" s="17">
        <v>0</v>
      </c>
      <c r="H31" s="25" t="s">
        <v>4</v>
      </c>
      <c r="I31" s="25">
        <v>0</v>
      </c>
      <c r="J31" s="20">
        <v>0</v>
      </c>
      <c r="K31" s="17">
        <v>0</v>
      </c>
      <c r="L31" s="20">
        <v>0</v>
      </c>
      <c r="M31" s="17">
        <v>0</v>
      </c>
      <c r="N31" s="3"/>
    </row>
    <row r="32" spans="1:14" ht="58.5" customHeight="1">
      <c r="A32" s="4" t="s">
        <v>27</v>
      </c>
      <c r="B32" s="28" t="s">
        <v>45</v>
      </c>
      <c r="C32" s="20">
        <v>-52.5</v>
      </c>
      <c r="D32" s="20">
        <v>-7394.9</v>
      </c>
      <c r="E32" s="17">
        <v>0</v>
      </c>
      <c r="F32" s="20">
        <v>0</v>
      </c>
      <c r="G32" s="17">
        <f t="shared" si="0"/>
        <v>0</v>
      </c>
      <c r="H32" s="25" t="s">
        <v>4</v>
      </c>
      <c r="I32" s="25">
        <f t="shared" si="1"/>
        <v>0</v>
      </c>
      <c r="J32" s="20">
        <v>0</v>
      </c>
      <c r="K32" s="17">
        <v>0</v>
      </c>
      <c r="L32" s="20">
        <v>0</v>
      </c>
      <c r="M32" s="17">
        <v>0</v>
      </c>
      <c r="N32" s="3"/>
    </row>
    <row r="33" spans="1:14" ht="24" customHeight="1">
      <c r="A33" s="14"/>
      <c r="B33" s="15" t="s">
        <v>43</v>
      </c>
      <c r="C33" s="22">
        <f>C24+C7</f>
        <v>795952.9</v>
      </c>
      <c r="D33" s="22">
        <f>D24+D7</f>
        <v>847146.2</v>
      </c>
      <c r="E33" s="18">
        <f t="shared" si="4"/>
        <v>106</v>
      </c>
      <c r="F33" s="22">
        <f>F24+F7</f>
        <v>954656.2999999999</v>
      </c>
      <c r="G33" s="18">
        <f t="shared" si="0"/>
        <v>113</v>
      </c>
      <c r="H33" s="26" t="s">
        <v>4</v>
      </c>
      <c r="I33" s="23">
        <f t="shared" si="1"/>
        <v>119.93879286073333</v>
      </c>
      <c r="J33" s="22">
        <f>J24+J7</f>
        <v>1064239.8</v>
      </c>
      <c r="K33" s="18">
        <f t="shared" si="2"/>
        <v>111</v>
      </c>
      <c r="L33" s="22">
        <f>L24+L7</f>
        <v>672772.1000000001</v>
      </c>
      <c r="M33" s="18">
        <f t="shared" si="3"/>
        <v>63</v>
      </c>
      <c r="N33" s="3"/>
    </row>
    <row r="34" spans="1:14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</row>
    <row r="35" spans="1:14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"/>
    </row>
    <row r="36" spans="1:14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"/>
    </row>
    <row r="37" spans="1:14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"/>
    </row>
    <row r="38" spans="1:14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"/>
    </row>
    <row r="39" spans="1:14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"/>
    </row>
    <row r="40" spans="1:14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"/>
    </row>
    <row r="41" spans="1:14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"/>
    </row>
    <row r="42" spans="1:14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"/>
    </row>
    <row r="43" spans="1:14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"/>
    </row>
    <row r="44" spans="1:14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"/>
    </row>
    <row r="45" spans="1:14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3"/>
    </row>
    <row r="46" spans="1:14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</row>
    <row r="47" spans="1:14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3"/>
    </row>
    <row r="48" spans="1:14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</row>
    <row r="49" spans="1:14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</row>
    <row r="50" spans="1:14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"/>
    </row>
    <row r="51" spans="1:14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"/>
    </row>
    <row r="52" spans="1:14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"/>
    </row>
    <row r="53" spans="1:14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</row>
    <row r="54" spans="1:14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</row>
    <row r="55" spans="1:14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</row>
    <row r="56" spans="1:14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"/>
    </row>
    <row r="57" spans="1:14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</row>
    <row r="58" spans="1:14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3"/>
    </row>
    <row r="59" spans="1:14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3"/>
    </row>
    <row r="60" spans="1:14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3"/>
    </row>
    <row r="61" spans="1:14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3"/>
    </row>
    <row r="62" spans="1:14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3"/>
    </row>
    <row r="63" spans="1:14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3"/>
    </row>
    <row r="64" spans="1:14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3"/>
    </row>
    <row r="65" spans="1:14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3"/>
    </row>
    <row r="66" spans="1:14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3"/>
    </row>
    <row r="67" spans="1:14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3"/>
    </row>
    <row r="68" spans="1:14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3"/>
    </row>
    <row r="69" spans="1:14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"/>
    </row>
    <row r="70" spans="1:14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3"/>
    </row>
    <row r="71" spans="1:14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3"/>
    </row>
    <row r="72" spans="1:14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3"/>
    </row>
    <row r="73" spans="1:14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3"/>
    </row>
    <row r="74" spans="1:14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"/>
    </row>
    <row r="75" spans="1:14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3"/>
    </row>
    <row r="76" spans="1:14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3"/>
    </row>
    <row r="77" spans="1:14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3"/>
    </row>
    <row r="78" spans="1:14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3"/>
    </row>
    <row r="79" spans="1:14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3"/>
    </row>
    <row r="80" spans="1:14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3"/>
    </row>
    <row r="81" spans="1:14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3"/>
    </row>
    <row r="82" spans="1:14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3"/>
    </row>
    <row r="83" spans="1:14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3"/>
    </row>
    <row r="84" spans="1:14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3"/>
    </row>
    <row r="85" spans="1:14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3"/>
    </row>
    <row r="86" spans="1:14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"/>
    </row>
    <row r="87" spans="1:14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3"/>
    </row>
    <row r="88" spans="1:14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3"/>
    </row>
    <row r="89" spans="1:14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3"/>
    </row>
    <row r="90" spans="1:14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3"/>
    </row>
    <row r="91" spans="1:14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3"/>
    </row>
    <row r="92" spans="1:14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3"/>
    </row>
    <row r="93" spans="1:14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3"/>
    </row>
    <row r="94" spans="1:14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3"/>
    </row>
    <row r="95" spans="1:14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3"/>
    </row>
    <row r="96" spans="1:14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3"/>
    </row>
    <row r="97" spans="1:14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3"/>
    </row>
    <row r="98" spans="1:14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3"/>
    </row>
    <row r="99" spans="1:14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3"/>
    </row>
    <row r="100" spans="1:14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3"/>
    </row>
    <row r="101" spans="1:14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3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</sheetData>
  <sheetProtection/>
  <mergeCells count="16">
    <mergeCell ref="D4:D6"/>
    <mergeCell ref="A4:A6"/>
    <mergeCell ref="B4:B6"/>
    <mergeCell ref="F4:M4"/>
    <mergeCell ref="A2:M2"/>
    <mergeCell ref="H26:H28"/>
    <mergeCell ref="A1:M1"/>
    <mergeCell ref="M5:M6"/>
    <mergeCell ref="E4:E6"/>
    <mergeCell ref="G5:G6"/>
    <mergeCell ref="H5:H6"/>
    <mergeCell ref="F5:F6"/>
    <mergeCell ref="J5:J6"/>
    <mergeCell ref="L5:L6"/>
    <mergeCell ref="K5:K6"/>
    <mergeCell ref="C4:C6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Октябрьского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Ахлюстина Н.С.</dc:creator>
  <cp:keywords/>
  <dc:description/>
  <cp:lastModifiedBy>Admin</cp:lastModifiedBy>
  <cp:lastPrinted>2020-11-30T01:11:20Z</cp:lastPrinted>
  <dcterms:created xsi:type="dcterms:W3CDTF">2001-12-19T10:51:13Z</dcterms:created>
  <dcterms:modified xsi:type="dcterms:W3CDTF">2021-11-08T00:35:23Z</dcterms:modified>
  <cp:category/>
  <cp:version/>
  <cp:contentType/>
  <cp:contentStatus/>
</cp:coreProperties>
</file>