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50" windowHeight="1042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<sst xmlns="http://schemas.openxmlformats.org/spreadsheetml/2006/main" count="450" uniqueCount="410">
  <si>
    <t>НАЛОГИ НА ПРИБЫЛЬ, ДОХОДЫ</t>
  </si>
  <si>
    <t>Налог на доходы физических лиц</t>
  </si>
  <si>
    <t>НАЛОГИ НА СОВОКУПНЫЙ ДОХОД</t>
  </si>
  <si>
    <t>ГОСУДАРСТВЕННАЯ ПОШЛИНА</t>
  </si>
  <si>
    <t>ПЛАТЕЖИ ПРИ ПОЛЬЗОВАНИИ ПРИРОДНЫМИ РЕСУРСАМИ</t>
  </si>
  <si>
    <t>ШТРАФЫ, САНКЦИИ, ВОЗМЕЩЕНИЕ УЩЕРБА</t>
  </si>
  <si>
    <t>Прочие неналоговые доходы</t>
  </si>
  <si>
    <t>Наименование показателя</t>
  </si>
  <si>
    <t>Код дохода по КД</t>
  </si>
  <si>
    <t>НАЛОГОВЫЕ И НЕНАЛОГОВЫЕ ДОХОДЫ</t>
  </si>
  <si>
    <t>000  1  00  00000  00  0000  000</t>
  </si>
  <si>
    <t>000  1  01  00000  00  0000  000</t>
  </si>
  <si>
    <t>000  1  01  02000  01  0000  110</t>
  </si>
  <si>
    <t>000  1  01  02020  01  0000  110</t>
  </si>
  <si>
    <t>000  1  05  00000  00  0000  000</t>
  </si>
  <si>
    <t>Единый налог на вмененный доход для отдельных видов деятельности</t>
  </si>
  <si>
    <t>Единый сельскохозяйственный налог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</si>
  <si>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</si>
  <si>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</si>
  <si>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</si>
  <si>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</si>
  <si>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000  1  08  03010  01  0000  110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</si>
  <si>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</si>
  <si>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</si>
  <si>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000  1  11  05000  00  0000  120</t>
  </si>
  <si>
    <t>000  1  11  05010  00  0000  120</t>
  </si>
  <si>
    <t>000  1  12  00000  00  0000  000</t>
  </si>
  <si>
    <t>ДОХОДЫ ОТ ПРОДАЖИ МАТЕРИАЛЬНЫХ И НЕМАТЕРИАЛЬНЫХ АКТИВОВ</t>
  </si>
  <si>
    <t>000  1  14  00000  00  0000  000</t>
  </si>
  <si>
    <t>000  1  14  06000  00  0000  430</t>
  </si>
  <si>
    <t>000  1  16  00000  00  0000  000</t>
  </si>
  <si>
    <t>ПРОЧИЕ НЕНАЛОГОВЫЕ ДОХОДЫ</t>
  </si>
  <si>
    <t>000  1  17  00000  00  0000  000</t>
  </si>
  <si>
    <t>000  1  17  05000  00  0000  180</t>
  </si>
  <si>
    <t>Прочие неналоговые доходы бюджетов муниципальных районов</t>
  </si>
  <si>
    <t>000  1  17  05050  05  0000  180</t>
  </si>
  <si>
    <t>Доходы районного бюджета на   2010 год</t>
  </si>
  <si>
    <t>000  1  11  05035  05  0000  120</t>
  </si>
  <si>
    <t>000  1  11  05030  00  0000  120</t>
  </si>
  <si>
    <t>000  1  11  05020  00  0000 120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</si>
  <si>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</si>
  <si>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000  1  11 05025  05 0000 120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</si>
  <si>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</si>
  <si>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</si>
  <si>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</si>
  <si>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</si>
  <si>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Дотации бюджетам субъектов Российской Федерации и муниципальных образований</t>
  </si>
  <si>
    <t xml:space="preserve">Субвенции бюджетам субъектов Российской Федерации и муниципальных образований </t>
  </si>
  <si>
    <t>Прочие субвенции</t>
  </si>
  <si>
    <t>Иные межбюджетные трансферты</t>
  </si>
  <si>
    <t>000  1  01  02030  01  0000  110</t>
  </si>
  <si>
    <t>Государственная пошлина за выдачу разрешения на установку рекламной конструкции</t>
  </si>
  <si>
    <t xml:space="preserve">000  1  08  07150  01  0000  110 </t>
  </si>
  <si>
    <t>ДОХОДЫ ОТ ОКАЗАНИЯ ПЛАТНЫХ УСЛУГ (РАБОТ) И КОМПЕНСАЦИИ ЗАТРАТ ГОСУДАРСТВА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</si>
  <si>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</si>
  <si>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муниципальных районов</t>
  </si>
  <si>
    <t xml:space="preserve"> 000  1  13  00000 00  0000  000</t>
  </si>
  <si>
    <t>Прочие субвенции бюджетам муниципальных районов: в том числе</t>
  </si>
  <si>
    <t>Плата за выбросы загрязняющих веществ в атмосферный воздух стационарными объектами</t>
  </si>
  <si>
    <t>000  1  12  01010  01  6000  120</t>
  </si>
  <si>
    <t>Плата за размещение отходов производства и потребления</t>
  </si>
  <si>
    <t xml:space="preserve"> 000  1  13  01990 00  0000  130</t>
  </si>
  <si>
    <t>000  1  14  02053  05  0000  410</t>
  </si>
  <si>
    <t xml:space="preserve">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</si>
  <si>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</si>
  <si>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000 1 05 02010 02 0000  110</t>
  </si>
  <si>
    <t xml:space="preserve"> 000 1 05 03000 01 0000 110</t>
  </si>
  <si>
    <t xml:space="preserve">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</si>
  <si>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</si>
  <si>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</si>
  <si>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</si>
  <si>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</si>
  <si>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000  1  13  01995 05  0000  130</t>
  </si>
  <si>
    <t xml:space="preserve"> Доходы от продажи земельных участков, находящихся в государственной и муниципальной собственности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</si>
  <si>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</si>
  <si>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</si>
  <si>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</si>
  <si>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</si>
  <si>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</si>
  <si>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000  1  01  02010  01  0000  110</t>
  </si>
  <si>
    <t>000 1  01  02010  01  1000  110</t>
  </si>
  <si>
    <t>Доходы,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</si>
  <si>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000  1  11  07015  05  0000  120</t>
  </si>
  <si>
    <t>Прочие безвозмездные поступления</t>
  </si>
  <si>
    <t>000  2  07  00000  00  0000  151</t>
  </si>
  <si>
    <t>Субсидии бюджетам субъектов Российской Федерации  муниципальных образований</t>
  </si>
  <si>
    <t>Прочие субсидии</t>
  </si>
  <si>
    <t>Дотации бюджетам муниципальных районов на выравнивание бюджетной обеспеченности</t>
  </si>
  <si>
    <t>НАЛОГИ НА ТОВАРЫ (РАБОТЫ, УСЛУГИ) РЕАЛИЗУЕМЫЕ НА ТЕРРИТОРИИ РОССИЙСКОЙ ФЕДЕРАЦИИ</t>
  </si>
  <si>
    <t>Акцизы по подакцизным товарам (продукции), приизводимым на территории Российской Федерации</t>
  </si>
  <si>
    <t>Доходы отуплаты акцизов на моторные масла для дизельных и (или) карбюраторных (инженерных) двигателей, подлежащие распределению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</si>
  <si>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</si>
  <si>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</si>
  <si>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</t>
  </si>
  <si>
    <t>000  1  03  00000  00  0000  110</t>
  </si>
  <si>
    <t>000  1  03  02000  01  0000  110</t>
  </si>
  <si>
    <t>000  1  03  02230  01  0000  110</t>
  </si>
  <si>
    <t>000  1  03  02240  01  0000  110</t>
  </si>
  <si>
    <t>000  1  03  02250  01  0000  110</t>
  </si>
  <si>
    <t>000  1  03  02260  01  0000  110</t>
  </si>
  <si>
    <t xml:space="preserve"> Доходы    от    продажи    земельных    участков, государственная  собственность  на   которые   не разграничена и  которые  расположены  в  границах поселений</t>
  </si>
  <si>
    <t>Доходы от компенсации затрат государства</t>
  </si>
  <si>
    <t xml:space="preserve"> 000  1  13  02000 00  0000  130</t>
  </si>
  <si>
    <t>Прочие доходы от компенсации затрат государства</t>
  </si>
  <si>
    <t xml:space="preserve"> 000  1  13  02990 00  0000  130</t>
  </si>
  <si>
    <t>Прочие доходы от компенсации затрат бюджетов муниципальных районов</t>
  </si>
  <si>
    <t xml:space="preserve"> 000  1  13  02995 05  0000  130</t>
  </si>
  <si>
    <t>000  1  14  06013  13  0000  430</t>
  </si>
  <si>
    <t>ВСЕГО ДОХОДЫ</t>
  </si>
  <si>
    <t>000  0  00  00000  00  0000  000</t>
  </si>
  <si>
    <t>Субсидии бюджетам субъектов Российской Федерации  муниципальных образований на реализацию мероприятий по обеспечению жильем молодых семей</t>
  </si>
  <si>
    <t>Субсидии бюджетам   муниципальных районов на реализацию мероприятий по обеспечению жильем молодых семей</t>
  </si>
  <si>
    <t xml:space="preserve"> 000 1110501305 0000 120</t>
  </si>
  <si>
    <t xml:space="preserve">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</si>
  <si>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</si>
  <si>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</si>
  <si>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Пени за несвоевременное и неполное внесение платы за сбросы загрязняющих веществ в водные объекты</t>
  </si>
  <si>
    <t>000  1  12  01030  01  2000  120</t>
  </si>
  <si>
    <t>000  1  12  01040  01  6000  120</t>
  </si>
  <si>
    <t>Субсидии бюджетам на финансовое обеспечение отдельных полномочий</t>
  </si>
  <si>
    <t>Субсидии бюджетам муниципальных районов на финансовое обеспечение отдельных полномочий</t>
  </si>
  <si>
    <t xml:space="preserve">Субвенции бюджетам на выполнение передаваемых полномочий субъектов Российской Федерации </t>
  </si>
  <si>
    <t xml:space="preserve">Субвенции бюджетам муниципальных районов на выполнение передаваемых полномочий субъектов Российской Федерации 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</si>
  <si>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</si>
  <si>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</si>
  <si>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</si>
  <si>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</si>
  <si>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000  1  05  01000  00  0000  110</t>
  </si>
  <si>
    <t>000  1  05  01010  01  0000  110</t>
  </si>
  <si>
    <t>000  1  05  01011  01  0000  110</t>
  </si>
  <si>
    <t>000  1  05  01020  01  0000  110</t>
  </si>
  <si>
    <t>000  1  05  01021 01 0000  110</t>
  </si>
  <si>
    <t xml:space="preserve"> Субвенции бюджетам муниципальных районов на финансовое обеспечение расходов на выплату денежных средств на содержание детей, находящихся  в семьях опекунов (попечителей)  и в приемных семьях, а также вознаграждения приемным  родителям (родителю)</t>
  </si>
  <si>
    <t xml:space="preserve"> Субвенции  на финансовое обеспечение расходов на выплату денежных средств на содержание детей, находящихся  в семьях опекунов (попечителей)  и в приемных семьях, а также вознаграждения приемным  родителям (родителю)</t>
  </si>
  <si>
    <t>Субвенции  на выплату компенсации части родительской платы, взимаемой с родителей (законных представителей) за присмотр и уход за детьми, осваивающими образовательные программы дошкольного образования</t>
  </si>
  <si>
    <t>Субвенции бюджетам муниципальных районов на осуществление государственных полномочий по организации проведения мероприятий по регулированию численности безнадзорных животных</t>
  </si>
  <si>
    <t>Прочие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общедоступного и бесплатного начального общего, основного общего, среднего общего образования  в муниципальных 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</si>
  <si>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Субвенции на финансовое обеспечение расходов на предоставление дополнительных гарантий по социальной поддержке детей-сирот и детей, оставшихся без попечения родителей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</si>
  <si>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</si>
  <si>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</si>
  <si>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000  2  02  40014  05  0000  150</t>
  </si>
  <si>
    <t>000  2  02  40014  00  0000  150</t>
  </si>
  <si>
    <t>000  2  02  40000  00  0000  150</t>
  </si>
  <si>
    <t>000  2  02  39999  05  0000  150</t>
  </si>
  <si>
    <t>000  2  02  39999  00  0000  150</t>
  </si>
  <si>
    <t>000  2  02  30029  05  0000  150</t>
  </si>
  <si>
    <t>000  2  02  30029  00  0000  150</t>
  </si>
  <si>
    <t>000  2  02  30027  05  0000  150</t>
  </si>
  <si>
    <t>000  2  02  30027  00  0000  150</t>
  </si>
  <si>
    <t>000  2  02  30000  00  0000  150</t>
  </si>
  <si>
    <t>000 2 02  29999 05    0000  150</t>
  </si>
  <si>
    <t>000 2 02  29999 00    0000  150</t>
  </si>
  <si>
    <t>000 2 02  25497  05    0000 150</t>
  </si>
  <si>
    <t>000 2 02  25497  00    0000 150</t>
  </si>
  <si>
    <t>000 2 02  29998  05    0000 150</t>
  </si>
  <si>
    <t>000 2 02  29998  00    0000 150</t>
  </si>
  <si>
    <t>000 2 02  20000  00    0000 150</t>
  </si>
  <si>
    <t>000  2  02  15001  05  0000  150</t>
  </si>
  <si>
    <t>000  2  02  01000  00  0000  150</t>
  </si>
  <si>
    <t xml:space="preserve">000  2  02  30024  00  0000  150      </t>
  </si>
  <si>
    <t xml:space="preserve">000  2  02  30024  05  0000  150   </t>
  </si>
  <si>
    <t xml:space="preserve">000  2  02  35082  00  0000  150         </t>
  </si>
  <si>
    <t xml:space="preserve">000  2  02  35082  05  0000  150     </t>
  </si>
  <si>
    <t>Субвенции на осуществление полномочий по составлению (изменению) списков кандидатов в присяжные заседатели федеральных судов в Российской Федерации</t>
  </si>
  <si>
    <t xml:space="preserve">000  2  02  35120  00  0000  151         </t>
  </si>
  <si>
    <t>Субвенции бюджетам мцниципальных районов на осуществление полномочий по составлению (изменению) списков кандидатов в присяжные заседатели федеральных судов в Российской Федерации</t>
  </si>
  <si>
    <t xml:space="preserve">000  2  02  35120  05  0000  151         </t>
  </si>
  <si>
    <t>Прочие субсидии бюджетам муниципальных районов на осуществление муниципальными образованиями дорожной деятельности в отношении автомобильных дорог местного значения и сооружений на них</t>
  </si>
  <si>
    <t xml:space="preserve">Прочие субсидии бюджетам муниципальных районов в целях софинансирования расходов на обеспечение бесплатным двухразовым питанием детей с ограниченными возможностями здоровья обучающихся в муниципальных общеобразовательных организациях </t>
  </si>
  <si>
    <t>Прочие субсидии бюджетам муниципальных районов на расходы, направленные на модернизацию коммунальной инфраструктуры</t>
  </si>
  <si>
    <t>Субвенции бюджетам муниципальных районов на выплату компенсации части родительской платы, взимаемой с родителей (законных представителей) за присмотр и уход за детьми, осваивающими образовательные программы дошкольного образования</t>
  </si>
  <si>
    <t>Субвенции бюджетам муниципальных районов на финансовое обеспечение государственных полномочий по организационному обеспечению деятельности административных комиссий</t>
  </si>
  <si>
    <t>Субвенции бюджетам муниципальных районов  на финансовое обеспечение переданных государственных полномочий по созданию и организациие деятельности комиссий по делам несовершеннолетних и защите их прав</t>
  </si>
  <si>
    <t>Субвенции бюджетам муниципальных районов на осуществление государственных полномочий по предоставлению единовременной денежной выплаты  при  передаче ребенка на воспитание в семью</t>
  </si>
  <si>
    <t>Субвенции бюджетам муниципальных районов на финансовое обеспечение государственных полномочий по организации и осуществлению деятельности по опеке и попечительству в отношении несовершеннолетних лиц</t>
  </si>
  <si>
    <t xml:space="preserve">Субвенции бюджетам муниципальных районов на финансовое обеспечение государственных полномочий по организации и осуществлению деятельности по опеке и попечительству в отношении совершеннолетних лиц, признанных судом недееспособными вследствие психического расстройства или органиченных судом в дееспособности вследствие злоупотребления спиртными напитками и наркотическими средствами </t>
  </si>
  <si>
    <t>Прочие субсидии бюджетам муниципальных районов на оборудование контейнерных площадок для сбора твердых коммунальных отходов</t>
  </si>
  <si>
    <t>% исполнения</t>
  </si>
  <si>
    <t>Прочие доходы от использования имущества и прав, находящихся в  собственности муниципальных районов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</si>
  <si>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</si>
  <si>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000  1  11  09000  00  0000  120</t>
  </si>
  <si>
    <t>000  1  11  09045  05  0000  120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</si>
  <si>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</si>
  <si>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  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</si>
  <si>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</si>
  <si>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000 2 18  00000  00 0000 000</t>
  </si>
  <si>
    <t xml:space="preserve"> 000 2  19 00000 00 0000 000</t>
  </si>
  <si>
    <t xml:space="preserve"> 000 2  19  60010  05 0000 150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</si>
  <si>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</si>
  <si>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000  2  02  29999  05  0000  150</t>
  </si>
  <si>
    <t>Прочие субсидии на поддержку малого и среднего предпринимательства, включая крестьянские (фермерские) хозяйства (в части предоставления субсидии местным бюджетам на поддержку и развитие субъектов малого  и среднего предпринимательства, включая крестьянские (фермерские) хозяйства)</t>
  </si>
  <si>
    <t>000  2  02  15002  05  0000  150</t>
  </si>
  <si>
    <t>Дотации бюджетам муниципальных районов на поддержку мер по сбалансированности бюджетов</t>
  </si>
  <si>
    <t>Прочие субвенции на финансовое обеспечение государственных полномочий по обеспечению обучающихся по образовательным программам начального общего образования в муниципальных образовательных организациях питанием</t>
  </si>
  <si>
    <t>Прочие субвенции на финансовое обеспечение государственных полномочий амурской области по постановке на учет и учету граждан, имеющих право на получение жилищных субсидий (единовременных социальных выплат) на приобретение или строительство жилых помещений в соответствии с ФЗ от 25.10.2002 №125 - ФЗ "О жилищных субсидиях гражданам, выезжающим из районов Крайнего Севера и приравненных к ним местностей"</t>
  </si>
  <si>
    <t xml:space="preserve">  НАЛОГИ НА ИМУЩЕСТВО</t>
  </si>
  <si>
    <t xml:space="preserve"> 000 1  06  00000 00  0000  000</t>
  </si>
  <si>
    <t xml:space="preserve">  Налог на имущество физических лиц</t>
  </si>
  <si>
    <t xml:space="preserve"> 000 1  06  01000  00  0000 110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</si>
  <si>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</si>
  <si>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000 1  06  01030  10  0000 110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</si>
  <si>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</si>
  <si>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000 1  06  01030  13  0000 110</t>
  </si>
  <si>
    <t xml:space="preserve">  Земельный налог</t>
  </si>
  <si>
    <t xml:space="preserve"> 000 1  06  06000  00  0000 110</t>
  </si>
  <si>
    <t>Земельный налог с организаций</t>
  </si>
  <si>
    <t>000  1  06  06030  00  0000  110</t>
  </si>
  <si>
    <t>Земельный налог с организаций, обладающих земельным участком, рсположенным в границах сельский поселений</t>
  </si>
  <si>
    <t>000  1  06  06033  10  0000  110</t>
  </si>
  <si>
    <t>Земельный налог с организаций, обладающих земельным участком, рсположенным в границах городских поселений</t>
  </si>
  <si>
    <t>000  1  06  06033  13  0000  110</t>
  </si>
  <si>
    <t>Земельный налог с физических лиц</t>
  </si>
  <si>
    <t>000  1  06  06040  00  0000  110</t>
  </si>
  <si>
    <t>Земельный налог с физических лиц, обладающих земельным участком, рсположенным в границах городских поселений</t>
  </si>
  <si>
    <t>000  1  06  06043  10  0000  110</t>
  </si>
  <si>
    <t>000  1  06  06043  13  0000  110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</si>
  <si>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автономных учреждений)</t>
  </si>
  <si>
    <t>000  1  11 05025  10 0000 120</t>
  </si>
  <si>
    <t>000  1  11 05025  13 0000 120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</si>
  <si>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автономных учреждений)</t>
  </si>
  <si>
    <t xml:space="preserve">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</si>
  <si>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000  1  11  05035  10  0000  120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</si>
  <si>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 бюджетных и автономных учреждений, а также имущества муниципальных унитарных предприятий</t>
  </si>
  <si>
    <t>000  1  11  09045  13  0000  120</t>
  </si>
  <si>
    <t>Доходы от сдачи в аренду имущества, составляющего  государственную (муниципальную) казну (за исключением земельных участков)</t>
  </si>
  <si>
    <t>000  1  11  05070  00  0000  120</t>
  </si>
  <si>
    <t>Доходы от сдачи в аренду имущества, составляющего  казну городских поселений (за исключением земельных участков)</t>
  </si>
  <si>
    <t>000  1  11  05075  13  0000  120</t>
  </si>
  <si>
    <t>Прочие доходы от оказания платных услуг (работ) получателями средств бюджетов сельских поселений</t>
  </si>
  <si>
    <t xml:space="preserve"> 000  1  13  01995 10  0000  130</t>
  </si>
  <si>
    <t>Прочие доходы от компенсации затрат бюджетов сельских поселений</t>
  </si>
  <si>
    <t xml:space="preserve"> 000  1  13  02995 10  0000  130</t>
  </si>
  <si>
    <t>Прочие доходы от компенсации затрат бюджетов городских поселений</t>
  </si>
  <si>
    <t xml:space="preserve"> 000  1  13  02995 13  0000  130</t>
  </si>
  <si>
    <t>000  1  14  06013  05  0000  430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</si>
  <si>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</si>
  <si>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000  1  14  02053  13  0000  440</t>
  </si>
  <si>
    <t xml:space="preserve"> Доходы    от    продажи    земельных    участков, государственная  собственность  на   которые   не разграничена и  которые  расположены  в  муниципальных районов</t>
  </si>
  <si>
    <t xml:space="preserve"> Доходы    от    продажи    земельных    участков, государственная  собственность  на   которые   не разграничена и  которые  расположены  в  границах городских поселений поселений</t>
  </si>
  <si>
    <t>000  1  14  06020 00  0000  430</t>
  </si>
  <si>
    <t xml:space="preserve"> Доходы    от    продажи    земельных    участков,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</si>
  <si>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000  1  14  06025 13  0000  430</t>
  </si>
  <si>
    <t>-</t>
  </si>
  <si>
    <t>Прочие неналоговые доходы бюджетов сельских поселений</t>
  </si>
  <si>
    <t>000  1  17  05050  10  0000  180</t>
  </si>
  <si>
    <t>Прочие неналоговые доходы бюджетов городских поселений</t>
  </si>
  <si>
    <t>000  1  17  05050  13  0000  180</t>
  </si>
  <si>
    <t>Налог на доходы физических лицв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</si>
  <si>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000  1  01  02040  01  0000  110</t>
  </si>
  <si>
    <t>ЗАДОЛЖЕННОСТЬ И ПЕРЕРАСЧЕТЫ ПО ОТМЕННЫМ НАЛОГАМ, СБОРАМ И ИНЫМ ОБЯЗАТЕЛЬНЫМ ПЛАТЕЖАМ</t>
  </si>
  <si>
    <t>000  1  09  00000  00  0000  000</t>
  </si>
  <si>
    <t>Невыясненные поступления</t>
  </si>
  <si>
    <t>000  1  17  01000  00  0000  180</t>
  </si>
  <si>
    <t>Невыясненные поступления, зачисляемые в бюджеты сельских поселений</t>
  </si>
  <si>
    <t>Невыясненные поступления, зачисляемые в бюджеты городских поселений</t>
  </si>
  <si>
    <t>000  1  17  01050  10  0000  180</t>
  </si>
  <si>
    <t>000  1  17  01050  13  0000  180</t>
  </si>
  <si>
    <t>000 2 02  29999 13    0000  150</t>
  </si>
  <si>
    <t>Прочие субсидии бюджетам  поселений на расходы, направленные поддержку проектов развития сельских поселений Амурской области, основанных на местных инициативах</t>
  </si>
  <si>
    <t>000 2 02  29999 10    0000  150</t>
  </si>
  <si>
    <t>Прочие субсидии бюджетам городских поселений на осуществление муниципальными образованиями дорожной деятельности в отношении автомобильных дорог местного значения и сооружений на них</t>
  </si>
  <si>
    <t>Субвенции на осуществление первичного воинского учета на территориях, где отсутствуют военные комиссары</t>
  </si>
  <si>
    <t xml:space="preserve">000  2  02  35180  05  0000  151         </t>
  </si>
  <si>
    <t>000  2  07  05000  10  0000  151</t>
  </si>
  <si>
    <t xml:space="preserve"> 000 2  19  60010  10 0000 150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</si>
  <si>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</si>
  <si>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</si>
  <si>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000  1  14  02050  13  0000  440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</si>
  <si>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</si>
  <si>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</si>
  <si>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</si>
  <si>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</si>
  <si>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</si>
  <si>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</si>
  <si>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</si>
  <si>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</si>
  <si>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</si>
  <si>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</si>
  <si>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</si>
  <si>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</si>
  <si>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</si>
  <si>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</si>
  <si>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</si>
  <si>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</si>
  <si>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</si>
  <si>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</si>
  <si>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</si>
  <si>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</si>
  <si>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</si>
  <si>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</si>
  <si>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</si>
  <si>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</si>
  <si>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</si>
  <si>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</si>
  <si>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</si>
  <si>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</si>
  <si>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 xml:space="preserve">  Платежи в целях возмещения причиненного ущерба (убытков)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</si>
  <si>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</si>
  <si>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</si>
  <si>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</si>
  <si>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000 1160100001 0000 140</t>
  </si>
  <si>
    <t xml:space="preserve"> 000 1160105001 0000 140</t>
  </si>
  <si>
    <t xml:space="preserve"> 000 1160105301 0000 140</t>
  </si>
  <si>
    <t xml:space="preserve"> 000 1160106001 0000 140</t>
  </si>
  <si>
    <t xml:space="preserve"> 000 1160106301 0000 140</t>
  </si>
  <si>
    <t xml:space="preserve"> 000 1160107001 0000 140</t>
  </si>
  <si>
    <t xml:space="preserve"> 000 1160107301 0000 140</t>
  </si>
  <si>
    <t xml:space="preserve"> 000 1160108001 0000 140</t>
  </si>
  <si>
    <t xml:space="preserve"> 000 1160108301 0000 140</t>
  </si>
  <si>
    <t xml:space="preserve"> 000 1160111001 0000 140</t>
  </si>
  <si>
    <t xml:space="preserve"> 000 1160111301 0000 140</t>
  </si>
  <si>
    <t xml:space="preserve"> 000 1160113001 0000 140</t>
  </si>
  <si>
    <t xml:space="preserve"> 000 1160113301 0000 140</t>
  </si>
  <si>
    <t xml:space="preserve"> 000 1160114001 0000 140</t>
  </si>
  <si>
    <t xml:space="preserve"> 000 1160114301 0000 140</t>
  </si>
  <si>
    <t xml:space="preserve"> 000 1160115001 0000 140</t>
  </si>
  <si>
    <t xml:space="preserve"> 000 1160115301 0000 140</t>
  </si>
  <si>
    <t xml:space="preserve"> 000 1160117001 0000 140</t>
  </si>
  <si>
    <t xml:space="preserve"> 000 1160117301 0000 140</t>
  </si>
  <si>
    <t xml:space="preserve"> 000 1160119001 0000 140</t>
  </si>
  <si>
    <t xml:space="preserve"> 000 1160119301 0000 140</t>
  </si>
  <si>
    <t xml:space="preserve"> 000 1160120001 0000 140</t>
  </si>
  <si>
    <t xml:space="preserve"> 000 1160120301 0000 140</t>
  </si>
  <si>
    <t xml:space="preserve"> 000 1160200002 0000 140</t>
  </si>
  <si>
    <t xml:space="preserve"> 000 1160202002 0000 140</t>
  </si>
  <si>
    <t xml:space="preserve"> 000 1160700000 0000 140</t>
  </si>
  <si>
    <t xml:space="preserve"> 000 1160701000 0000 140</t>
  </si>
  <si>
    <t xml:space="preserve"> 000 1160701005 0000 140</t>
  </si>
  <si>
    <t xml:space="preserve"> 000 1161000000 0000 140</t>
  </si>
  <si>
    <t xml:space="preserve"> 000 1161012000 0000 140</t>
  </si>
  <si>
    <t xml:space="preserve"> 000 1161012301 0000 140</t>
  </si>
  <si>
    <t xml:space="preserve"> 000 1161012901 0000 140</t>
  </si>
  <si>
    <t xml:space="preserve">  Субсидии бюджетам на софинансирование капитальных вложений в объекты муниципальной собственности</t>
  </si>
  <si>
    <t xml:space="preserve">  Субсидии бюджетам городских поселений на софинансирование капитальных вложений в объекты муниципальной собственности</t>
  </si>
  <si>
    <t xml:space="preserve"> 000 2022007700 0000 150</t>
  </si>
  <si>
    <t xml:space="preserve"> 000 2022007713 0000 150</t>
  </si>
  <si>
    <t xml:space="preserve">  Субсидии бюджетам на поддержку отрасли культуры</t>
  </si>
  <si>
    <t xml:space="preserve">  Субсидии бюджетам сельских поселений на поддержку отрасли культуры</t>
  </si>
  <si>
    <t xml:space="preserve">  Субсидии бюджетам на реализацию программ формирования современной городской среды</t>
  </si>
  <si>
    <t xml:space="preserve">  Субсидии бюджетам городских поселений на реализацию программ формирования современной городской среды</t>
  </si>
  <si>
    <t xml:space="preserve"> 000 2022551900 0000 150</t>
  </si>
  <si>
    <t xml:space="preserve"> 000 2022551910 0000 150</t>
  </si>
  <si>
    <t xml:space="preserve"> 000 2022555500 0000 150</t>
  </si>
  <si>
    <t xml:space="preserve"> 000 2022555513 0000 150</t>
  </si>
  <si>
    <t xml:space="preserve">  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</si>
  <si>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 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</si>
  <si>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 Субвенции бюджетам муниципальных образований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</si>
  <si>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 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</si>
  <si>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000 2023530300 0000 150</t>
  </si>
  <si>
    <t xml:space="preserve"> 000 2023530305 0000 150</t>
  </si>
  <si>
    <t xml:space="preserve"> 000 2023530400 0000 150</t>
  </si>
  <si>
    <t xml:space="preserve"> 000 2023530405 0000 150</t>
  </si>
  <si>
    <t xml:space="preserve">  Межбюджетные трансферты, передаваемые бюджетам на финансовое обеспечение дорожной деятельности</t>
  </si>
  <si>
    <t xml:space="preserve">  Межбюджетные трансферты, передаваемые бюджетам муниципальных районов на финансовое обеспечение дорожной деятельности</t>
  </si>
  <si>
    <t xml:space="preserve"> 000 2024539000 0000 150</t>
  </si>
  <si>
    <t xml:space="preserve"> 000 2024539005 0000 150</t>
  </si>
  <si>
    <t>Прочие безвозмездные поступления в бюджеты городских поселений</t>
  </si>
  <si>
    <t>Прочие субсидии бюджетам муниципальных районов на проведение мероприятий по противопожарной и антитеррористической защищенности муниципальных образовательных организаций</t>
  </si>
  <si>
    <t>Прочие субсидии бюджетам муниципальных районов на реализацию мероприятий по развитию и сохранению культуры в муниципальных образованиях Амурской области</t>
  </si>
  <si>
    <t>Прорчие 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(в части выплаты разницы в районных коэффициентах и финансового обеспечения затрат муниципального образования по организации осуществления государственного полномочия)</t>
  </si>
  <si>
    <t>Прочие 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 (в части расходов на организацию осуществления полномочий)</t>
  </si>
  <si>
    <t>Ппрочие субсидии на совершенствование материально-технической базы для занятий физической культурой и спортом в муниципальных образованиях</t>
  </si>
  <si>
    <t>Субвенции бюджетам муниципальных районов на финансовое обеспечение государственных полномочий по  компенсации выпадающих доходов теплоснабжающих организаций, возникающих в результате установления льготных тарифов для населения Амурской области</t>
  </si>
  <si>
    <t>Исполнение по  доходам консолидированного бюджета   по кодам видов и подвидов доходов за  2021 год</t>
  </si>
  <si>
    <t>План 2021</t>
  </si>
  <si>
    <t>Исполнение  2021 год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</si>
  <si>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</si>
  <si>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000  1  01  02080  01  0000  110</t>
  </si>
  <si>
    <t>Налог, взимаемый в связи с применением патентной системы налогообложения, зачисляемый в бюджеты муниципальных районов</t>
  </si>
  <si>
    <t xml:space="preserve"> 000 1 05 04020 02 0000 110</t>
  </si>
  <si>
    <t>Земельный налог (по обязательствам, возникшим до 1 января 2006 года), мобилизуемый на территориях городских поселений</t>
  </si>
  <si>
    <t>Земельный налог (по обязательствам, возникшим до 1 января 2006 года), мобилизуемый на территориях сельских поселений</t>
  </si>
  <si>
    <t>000  1  09  04053  10  0000  000</t>
  </si>
  <si>
    <t>000  1  09  04053  13  0000  000</t>
  </si>
  <si>
    <t xml:space="preserve"> 000 1160116301 0000 140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</si>
  <si>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</si>
  <si>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</si>
  <si>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 xml:space="preserve"> 000 1160701013 0000 140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</si>
  <si>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</si>
  <si>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 xml:space="preserve"> 000 1160709013 0000 140</t>
  </si>
  <si>
    <t>Инициативные платежи</t>
  </si>
  <si>
    <t>Инициативные платежи, зачисляемые в бюджеты сельских поселений</t>
  </si>
  <si>
    <t>Инициативные платежи, зачисляемые в бюджеты городских поселений</t>
  </si>
  <si>
    <t>000  1  17  15000  00  0000  150</t>
  </si>
  <si>
    <t>000  1  17  15030  10  0000  150</t>
  </si>
  <si>
    <t>000  1  17  15030  13  0000  150</t>
  </si>
  <si>
    <t>Субсидии бюджетам городских поселений на строительство и реконструкцию (модернизацию) объектов питьевого водоснабжения</t>
  </si>
  <si>
    <t xml:space="preserve"> 000 2022524313 0000 150</t>
  </si>
  <si>
    <t xml:space="preserve"> 000 2022524300 0000 150</t>
  </si>
  <si>
    <t>Субсидии бюджетам на строительство и реконструкцию (модернизацию) объектов питьевого водоснабжения</t>
  </si>
  <si>
    <t>Субсидии бюджетам на обеспечение комплексного развития сельских территорий</t>
  </si>
  <si>
    <t>Субсидии бюджетам сельских поселений на обеспечение комплексного развития сельских территорий</t>
  </si>
  <si>
    <t xml:space="preserve"> 000 2022557610 0000 150</t>
  </si>
  <si>
    <t xml:space="preserve"> 000 2022557600 0000 150</t>
  </si>
  <si>
    <t>Субвенции бюджетам на проведение Всероссийской переписи населения 2020 года</t>
  </si>
  <si>
    <t>Субвенции бюджетам муниципальных районов на проведение Всероссийской переписи населения 2020 года</t>
  </si>
  <si>
    <t xml:space="preserve"> 000 2023546905 0000 150</t>
  </si>
  <si>
    <t xml:space="preserve"> 000 2023546900 0000 150</t>
  </si>
  <si>
    <t>Межбюджетные трансферты, передаваемые бюджетам городских поселений на финансовое обеспечение дорожной деятельности</t>
  </si>
  <si>
    <t xml:space="preserve"> 000 2024539013 0000 150</t>
  </si>
  <si>
    <t xml:space="preserve"> 000 2 18  50010  05 0000 150</t>
  </si>
  <si>
    <t xml:space="preserve">   Прочие субвенции на финансирование расходов, связанных с материально-техническим обеспечением проведения выборов в представительный орган вновь образованных муниципальных образований</t>
  </si>
  <si>
    <t xml:space="preserve">   финансовое обеспечение государственных полномочий по проведению текущего или капитального ремонта жилых помещений, расположенных на территории области и принадлежащих на праве собственности детям-сиротам и детям, оставшимся без попечения родителей, лицам из их числа</t>
  </si>
  <si>
    <t>Прочие субсидии бюджетам городских поселений на оказание поддержки , связанной а организацией транспортного обслуживания населения</t>
  </si>
  <si>
    <t>Ппрочие субсидии бюджетам муниципальных районов на разработку или актуализацию схем теплоснабжения, водоснабжения и водоотведения</t>
  </si>
  <si>
    <t>Ппрочие субсидии бюджетам муниципальных районов на модернизацию систем дошкольного образования</t>
  </si>
  <si>
    <t>Ппрочие субсидии бюджетам муниципальных районов на модернизацию систем общего образования</t>
  </si>
  <si>
    <t>Ппрочие субсидии бюджетам муниципальных районов на частичную оплату стоимости путевок для детей работающих граждан в организации отдыха и оздоровления детей в каникулярное время</t>
  </si>
  <si>
    <t>Ппрочие субсидии бюджетам муниципальных районов на финансирование непредвиденных расходов и обязательств за счет резервного фонда Правительства Амурской области</t>
  </si>
  <si>
    <t>Ппрочие субсидии бюджетам муниципальных районов на организацию и проведение мероприятий по благоустройству территорий общеобразовательных организаций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</si>
</sst>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_-* #,##0.0\ _₽_-;\-* #,##0.0\ _₽_-;_-* &quot;-&quot;?\ _₽_-;_-@_-"/>
    <numFmt numFmtId="178" formatCode="_-* #,##0.000\ _₽_-;\-* #,##0.000\ _₽_-;_-* &quot;-&quot;???\ _₽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8"/>
      <color indexed="8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>
      <alignment horizontal="left" wrapText="1" indent="2"/>
      <protection/>
    </xf>
    <xf numFmtId="0" fontId="7" fillId="0" borderId="2">
      <alignment horizontal="left" wrapText="1" indent="2"/>
      <protection/>
    </xf>
    <xf numFmtId="49" fontId="30" fillId="0" borderId="3">
      <alignment horizontal="center"/>
      <protection/>
    </xf>
    <xf numFmtId="49" fontId="7" fillId="0" borderId="3">
      <alignment horizont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4" applyNumberFormat="0" applyAlignment="0" applyProtection="0"/>
    <xf numFmtId="0" fontId="32" fillId="27" borderId="5" applyNumberFormat="0" applyAlignment="0" applyProtection="0"/>
    <xf numFmtId="0" fontId="33" fillId="27" borderId="4" applyNumberFormat="0" applyAlignment="0" applyProtection="0"/>
    <xf numFmtId="0" fontId="3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28" borderId="10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11" applyNumberFormat="0" applyFont="0" applyAlignment="0" applyProtection="0"/>
    <xf numFmtId="9" fontId="1" fillId="0" borderId="0" applyFont="0" applyFill="0" applyBorder="0" applyAlignment="0" applyProtection="0"/>
    <xf numFmtId="0" fontId="45" fillId="0" borderId="12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3" fillId="0" borderId="13" xfId="0" applyFont="1" applyBorder="1" applyAlignment="1">
      <alignment wrapText="1"/>
    </xf>
    <xf numFmtId="49" fontId="3" fillId="0" borderId="13" xfId="0" applyNumberFormat="1" applyFont="1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wrapText="1"/>
    </xf>
    <xf numFmtId="49" fontId="6" fillId="0" borderId="13" xfId="0" applyNumberFormat="1" applyFont="1" applyBorder="1" applyAlignment="1">
      <alignment/>
    </xf>
    <xf numFmtId="176" fontId="3" fillId="33" borderId="13" xfId="0" applyNumberFormat="1" applyFont="1" applyFill="1" applyBorder="1" applyAlignment="1">
      <alignment/>
    </xf>
    <xf numFmtId="176" fontId="3" fillId="33" borderId="13" xfId="0" applyNumberFormat="1" applyFont="1" applyFill="1" applyBorder="1" applyAlignment="1">
      <alignment/>
    </xf>
    <xf numFmtId="176" fontId="6" fillId="33" borderId="13" xfId="0" applyNumberFormat="1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/>
    </xf>
    <xf numFmtId="2" fontId="5" fillId="0" borderId="1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177" fontId="5" fillId="0" borderId="13" xfId="0" applyNumberFormat="1" applyFont="1" applyBorder="1" applyAlignment="1">
      <alignment horizontal="center" vertical="center" wrapText="1"/>
    </xf>
    <xf numFmtId="177" fontId="5" fillId="0" borderId="13" xfId="0" applyNumberFormat="1" applyFont="1" applyBorder="1" applyAlignment="1">
      <alignment horizontal="right" wrapText="1"/>
    </xf>
    <xf numFmtId="177" fontId="6" fillId="0" borderId="13" xfId="0" applyNumberFormat="1" applyFont="1" applyBorder="1" applyAlignment="1">
      <alignment/>
    </xf>
    <xf numFmtId="177" fontId="3" fillId="0" borderId="13" xfId="0" applyNumberFormat="1" applyFont="1" applyBorder="1" applyAlignment="1">
      <alignment/>
    </xf>
    <xf numFmtId="177" fontId="4" fillId="0" borderId="13" xfId="0" applyNumberFormat="1" applyFont="1" applyBorder="1" applyAlignment="1">
      <alignment horizontal="right" wrapText="1"/>
    </xf>
    <xf numFmtId="177" fontId="3" fillId="0" borderId="13" xfId="0" applyNumberFormat="1" applyFont="1" applyBorder="1" applyAlignment="1">
      <alignment/>
    </xf>
    <xf numFmtId="0" fontId="3" fillId="0" borderId="13" xfId="0" applyNumberFormat="1" applyFont="1" applyBorder="1" applyAlignment="1">
      <alignment wrapText="1"/>
    </xf>
    <xf numFmtId="49" fontId="3" fillId="33" borderId="13" xfId="0" applyNumberFormat="1" applyFont="1" applyFill="1" applyBorder="1" applyAlignment="1">
      <alignment/>
    </xf>
    <xf numFmtId="49" fontId="4" fillId="0" borderId="13" xfId="0" applyNumberFormat="1" applyFont="1" applyBorder="1" applyAlignment="1" applyProtection="1">
      <alignment horizontal="left" wrapText="1"/>
      <protection/>
    </xf>
    <xf numFmtId="177" fontId="3" fillId="33" borderId="13" xfId="0" applyNumberFormat="1" applyFont="1" applyFill="1" applyBorder="1" applyAlignment="1">
      <alignment/>
    </xf>
    <xf numFmtId="177" fontId="3" fillId="33" borderId="13" xfId="0" applyNumberFormat="1" applyFont="1" applyFill="1" applyBorder="1" applyAlignment="1">
      <alignment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176" fontId="6" fillId="0" borderId="13" xfId="0" applyNumberFormat="1" applyFont="1" applyFill="1" applyBorder="1" applyAlignment="1">
      <alignment/>
    </xf>
    <xf numFmtId="176" fontId="3" fillId="0" borderId="13" xfId="0" applyNumberFormat="1" applyFont="1" applyFill="1" applyBorder="1" applyAlignment="1">
      <alignment/>
    </xf>
    <xf numFmtId="176" fontId="3" fillId="0" borderId="13" xfId="0" applyNumberFormat="1" applyFont="1" applyFill="1" applyBorder="1" applyAlignment="1">
      <alignment/>
    </xf>
    <xf numFmtId="2" fontId="3" fillId="0" borderId="13" xfId="0" applyNumberFormat="1" applyFont="1" applyFill="1" applyBorder="1" applyAlignment="1">
      <alignment/>
    </xf>
    <xf numFmtId="176" fontId="3" fillId="0" borderId="13" xfId="0" applyNumberFormat="1" applyFont="1" applyBorder="1" applyAlignment="1">
      <alignment/>
    </xf>
    <xf numFmtId="177" fontId="4" fillId="0" borderId="13" xfId="0" applyNumberFormat="1" applyFont="1" applyBorder="1" applyAlignment="1">
      <alignment horizontal="center" wrapText="1"/>
    </xf>
    <xf numFmtId="176" fontId="3" fillId="0" borderId="13" xfId="0" applyNumberFormat="1" applyFont="1" applyBorder="1" applyAlignment="1">
      <alignment/>
    </xf>
    <xf numFmtId="49" fontId="4" fillId="0" borderId="13" xfId="0" applyNumberFormat="1" applyFont="1" applyBorder="1" applyAlignment="1" applyProtection="1">
      <alignment horizontal="left"/>
      <protection/>
    </xf>
    <xf numFmtId="0" fontId="4" fillId="0" borderId="13" xfId="34" applyNumberFormat="1" applyFont="1" applyBorder="1" applyAlignment="1" applyProtection="1">
      <alignment horizontal="left" vertical="top" wrapText="1"/>
      <protection/>
    </xf>
    <xf numFmtId="49" fontId="4" fillId="0" borderId="13" xfId="36" applyNumberFormat="1" applyFont="1" applyBorder="1" applyAlignment="1" applyProtection="1">
      <alignment horizontal="left"/>
      <protection/>
    </xf>
    <xf numFmtId="0" fontId="48" fillId="0" borderId="13" xfId="33" applyNumberFormat="1" applyFont="1" applyBorder="1" applyAlignment="1" applyProtection="1">
      <alignment wrapText="1"/>
      <protection/>
    </xf>
    <xf numFmtId="49" fontId="48" fillId="0" borderId="13" xfId="35" applyFont="1" applyBorder="1" applyAlignment="1" applyProtection="1">
      <alignment horizontal="left"/>
      <protection/>
    </xf>
    <xf numFmtId="49" fontId="48" fillId="0" borderId="13" xfId="35" applyNumberFormat="1" applyFont="1" applyBorder="1" applyAlignment="1" applyProtection="1">
      <alignment horizontal="left"/>
      <protection/>
    </xf>
    <xf numFmtId="49" fontId="48" fillId="0" borderId="13" xfId="35" applyNumberFormat="1" applyFont="1" applyBorder="1" applyAlignment="1" applyProtection="1">
      <alignment/>
      <protection/>
    </xf>
    <xf numFmtId="0" fontId="4" fillId="0" borderId="13" xfId="34" applyNumberFormat="1" applyFont="1" applyBorder="1" applyAlignment="1" applyProtection="1">
      <alignment vertical="top" wrapText="1"/>
      <protection/>
    </xf>
    <xf numFmtId="0" fontId="3" fillId="33" borderId="13" xfId="0" applyFont="1" applyFill="1" applyBorder="1" applyAlignment="1">
      <alignment wrapText="1"/>
    </xf>
    <xf numFmtId="0" fontId="48" fillId="33" borderId="13" xfId="33" applyNumberFormat="1" applyFont="1" applyFill="1" applyBorder="1" applyAlignment="1" applyProtection="1">
      <alignment wrapText="1"/>
      <protection/>
    </xf>
    <xf numFmtId="49" fontId="48" fillId="33" borderId="13" xfId="35" applyNumberFormat="1" applyFont="1" applyFill="1" applyBorder="1" applyAlignment="1" applyProtection="1">
      <alignment/>
      <protection/>
    </xf>
    <xf numFmtId="0" fontId="6" fillId="33" borderId="13" xfId="0" applyFont="1" applyFill="1" applyBorder="1" applyAlignment="1">
      <alignment wrapText="1"/>
    </xf>
    <xf numFmtId="49" fontId="6" fillId="33" borderId="13" xfId="0" applyNumberFormat="1" applyFont="1" applyFill="1" applyBorder="1" applyAlignment="1">
      <alignment/>
    </xf>
    <xf numFmtId="176" fontId="3" fillId="33" borderId="13" xfId="0" applyNumberFormat="1" applyFont="1" applyFill="1" applyBorder="1" applyAlignment="1">
      <alignment horizontal="right"/>
    </xf>
    <xf numFmtId="49" fontId="48" fillId="33" borderId="13" xfId="35" applyFont="1" applyFill="1" applyBorder="1" applyAlignment="1" applyProtection="1">
      <alignment horizontal="left"/>
      <protection/>
    </xf>
    <xf numFmtId="2" fontId="3" fillId="33" borderId="13" xfId="0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13" xfId="0" applyFont="1" applyFill="1" applyBorder="1" applyAlignment="1">
      <alignment horizontal="center" vertical="center" wrapText="1"/>
    </xf>
    <xf numFmtId="177" fontId="5" fillId="33" borderId="13" xfId="0" applyNumberFormat="1" applyFont="1" applyFill="1" applyBorder="1" applyAlignment="1">
      <alignment horizontal="center" vertical="center" wrapText="1"/>
    </xf>
    <xf numFmtId="177" fontId="6" fillId="33" borderId="13" xfId="0" applyNumberFormat="1" applyFont="1" applyFill="1" applyBorder="1" applyAlignment="1">
      <alignment/>
    </xf>
    <xf numFmtId="43" fontId="3" fillId="33" borderId="13" xfId="0" applyNumberFormat="1" applyFont="1" applyFill="1" applyBorder="1" applyAlignment="1">
      <alignment/>
    </xf>
    <xf numFmtId="0" fontId="3" fillId="33" borderId="0" xfId="0" applyFont="1" applyFill="1" applyAlignment="1">
      <alignment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33" xfId="34"/>
    <cellStyle name="xl44" xfId="35"/>
    <cellStyle name="xl57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52"/>
  <sheetViews>
    <sheetView tabSelected="1" view="pageBreakPreview" zoomScale="60" zoomScalePageLayoutView="0" workbookViewId="0" topLeftCell="A196">
      <selection activeCell="C206" sqref="C206"/>
    </sheetView>
  </sheetViews>
  <sheetFormatPr defaultColWidth="9.140625" defaultRowHeight="15"/>
  <cols>
    <col min="1" max="1" width="75.140625" style="17" customWidth="1"/>
    <col min="2" max="2" width="27.140625" style="18" customWidth="1"/>
    <col min="3" max="3" width="13.421875" style="35" customWidth="1"/>
    <col min="4" max="4" width="13.28125" style="68" customWidth="1"/>
    <col min="5" max="5" width="12.28125" style="12" customWidth="1"/>
    <col min="6" max="16384" width="9.140625" style="12" customWidth="1"/>
  </cols>
  <sheetData>
    <row r="2" spans="1:5" ht="21" customHeight="1">
      <c r="A2" s="60" t="s">
        <v>363</v>
      </c>
      <c r="B2" s="60"/>
      <c r="C2" s="60"/>
      <c r="D2" s="61"/>
      <c r="E2" s="61"/>
    </row>
    <row r="3" spans="1:4" s="14" customFormat="1" ht="15" customHeight="1" hidden="1">
      <c r="A3" s="59" t="s">
        <v>36</v>
      </c>
      <c r="B3" s="59"/>
      <c r="C3" s="13"/>
      <c r="D3" s="62"/>
    </row>
    <row r="4" spans="1:4" s="16" customFormat="1" ht="0.75" customHeight="1" hidden="1">
      <c r="A4" s="59" t="s">
        <v>36</v>
      </c>
      <c r="B4" s="59"/>
      <c r="C4" s="15"/>
      <c r="D4" s="63"/>
    </row>
    <row r="5" spans="1:4" s="14" customFormat="1" ht="12.75">
      <c r="A5" s="17"/>
      <c r="B5" s="18"/>
      <c r="C5" s="13"/>
      <c r="D5" s="62"/>
    </row>
    <row r="6" spans="1:5" s="20" customFormat="1" ht="42" customHeight="1">
      <c r="A6" s="3" t="s">
        <v>7</v>
      </c>
      <c r="B6" s="4" t="s">
        <v>8</v>
      </c>
      <c r="C6" s="19" t="s">
        <v>364</v>
      </c>
      <c r="D6" s="64" t="s">
        <v>365</v>
      </c>
      <c r="E6" s="3" t="s">
        <v>177</v>
      </c>
    </row>
    <row r="7" spans="1:5" s="20" customFormat="1" ht="16.5" customHeight="1">
      <c r="A7" s="21" t="s">
        <v>108</v>
      </c>
      <c r="B7" s="6" t="s">
        <v>109</v>
      </c>
      <c r="C7" s="22">
        <f>C8+C137</f>
        <v>933651.5000000002</v>
      </c>
      <c r="D7" s="65">
        <f>D8+D137</f>
        <v>910708.1000000001</v>
      </c>
      <c r="E7" s="23">
        <f>(D7/C7)*100</f>
        <v>97.54261627598734</v>
      </c>
    </row>
    <row r="8" spans="1:5" ht="16.5" customHeight="1">
      <c r="A8" s="5" t="s">
        <v>9</v>
      </c>
      <c r="B8" s="6" t="s">
        <v>10</v>
      </c>
      <c r="C8" s="24">
        <f>C9+C17+C23+C32+C43+C50+C68+C72+C81+C90+C126</f>
        <v>198829.8</v>
      </c>
      <c r="D8" s="66">
        <f>D9+D17+D23+D32+D43+D50+D68+D72+D81+D90+D126+D47</f>
        <v>182448.7</v>
      </c>
      <c r="E8" s="23">
        <f aca="true" t="shared" si="0" ref="E8:E91">(D8/C8)*100</f>
        <v>91.76124504475688</v>
      </c>
    </row>
    <row r="9" spans="1:5" ht="17.25" customHeight="1">
      <c r="A9" s="1" t="s">
        <v>0</v>
      </c>
      <c r="B9" s="2" t="s">
        <v>11</v>
      </c>
      <c r="C9" s="25">
        <f>C10</f>
        <v>123812.09999999999</v>
      </c>
      <c r="D9" s="31">
        <f>D10</f>
        <v>127455.8</v>
      </c>
      <c r="E9" s="26">
        <f t="shared" si="0"/>
        <v>102.94292722601426</v>
      </c>
    </row>
    <row r="10" spans="1:5" ht="12.75">
      <c r="A10" s="1" t="s">
        <v>1</v>
      </c>
      <c r="B10" s="2" t="s">
        <v>12</v>
      </c>
      <c r="C10" s="25">
        <f>C11+C14</f>
        <v>123812.09999999999</v>
      </c>
      <c r="D10" s="31">
        <f>D11+D14</f>
        <v>127455.8</v>
      </c>
      <c r="E10" s="26">
        <f t="shared" si="0"/>
        <v>102.94292722601426</v>
      </c>
    </row>
    <row r="11" spans="1:5" ht="54.75" customHeight="1">
      <c r="A11" s="1" t="s">
        <v>77</v>
      </c>
      <c r="B11" s="2" t="s">
        <v>79</v>
      </c>
      <c r="C11" s="25">
        <f>C12+C13</f>
        <v>123374.7</v>
      </c>
      <c r="D11" s="31">
        <f>D12+D13+D15+D16</f>
        <v>126613.40000000001</v>
      </c>
      <c r="E11" s="26">
        <f t="shared" si="0"/>
        <v>102.62509250275787</v>
      </c>
    </row>
    <row r="12" spans="1:5" ht="51" customHeight="1">
      <c r="A12" s="1" t="s">
        <v>78</v>
      </c>
      <c r="B12" s="2" t="s">
        <v>80</v>
      </c>
      <c r="C12" s="25">
        <v>123017.8</v>
      </c>
      <c r="D12" s="32">
        <v>124361</v>
      </c>
      <c r="E12" s="26">
        <f t="shared" si="0"/>
        <v>101.09187450921738</v>
      </c>
    </row>
    <row r="13" spans="1:5" ht="79.5" customHeight="1">
      <c r="A13" s="1" t="s">
        <v>63</v>
      </c>
      <c r="B13" s="2" t="s">
        <v>13</v>
      </c>
      <c r="C13" s="27">
        <v>356.9</v>
      </c>
      <c r="D13" s="32">
        <v>1390.1</v>
      </c>
      <c r="E13" s="26">
        <f t="shared" si="0"/>
        <v>389.49285514149625</v>
      </c>
    </row>
    <row r="14" spans="1:5" ht="31.5" customHeight="1">
      <c r="A14" s="28" t="s">
        <v>64</v>
      </c>
      <c r="B14" s="2" t="s">
        <v>50</v>
      </c>
      <c r="C14" s="27">
        <v>437.4</v>
      </c>
      <c r="D14" s="32">
        <v>842.4</v>
      </c>
      <c r="E14" s="26">
        <f t="shared" si="0"/>
        <v>192.5925925925926</v>
      </c>
    </row>
    <row r="15" spans="1:5" ht="55.5" customHeight="1">
      <c r="A15" s="28" t="s">
        <v>247</v>
      </c>
      <c r="B15" s="2" t="s">
        <v>248</v>
      </c>
      <c r="C15" s="27">
        <v>0</v>
      </c>
      <c r="D15" s="32">
        <v>33.5</v>
      </c>
      <c r="E15" s="26" t="s">
        <v>242</v>
      </c>
    </row>
    <row r="16" spans="1:5" ht="55.5" customHeight="1">
      <c r="A16" s="28" t="s">
        <v>366</v>
      </c>
      <c r="B16" s="2" t="s">
        <v>367</v>
      </c>
      <c r="C16" s="27" t="s">
        <v>242</v>
      </c>
      <c r="D16" s="32">
        <v>828.8</v>
      </c>
      <c r="E16" s="26"/>
    </row>
    <row r="17" spans="1:5" ht="28.5" customHeight="1">
      <c r="A17" s="28" t="s">
        <v>88</v>
      </c>
      <c r="B17" s="2" t="s">
        <v>94</v>
      </c>
      <c r="C17" s="27">
        <f>C18</f>
        <v>9602</v>
      </c>
      <c r="D17" s="32">
        <f>D18</f>
        <v>7436.400000000001</v>
      </c>
      <c r="E17" s="26">
        <f t="shared" si="0"/>
        <v>77.44636534055405</v>
      </c>
    </row>
    <row r="18" spans="1:5" ht="24" customHeight="1">
      <c r="A18" s="28" t="s">
        <v>89</v>
      </c>
      <c r="B18" s="2" t="s">
        <v>95</v>
      </c>
      <c r="C18" s="27">
        <f>C19+C20+C21+C22</f>
        <v>9602</v>
      </c>
      <c r="D18" s="32">
        <f>D19+D20+D21+D22</f>
        <v>7436.400000000001</v>
      </c>
      <c r="E18" s="26">
        <f t="shared" si="0"/>
        <v>77.44636534055405</v>
      </c>
    </row>
    <row r="19" spans="1:5" ht="42.75" customHeight="1">
      <c r="A19" s="28" t="s">
        <v>93</v>
      </c>
      <c r="B19" s="2" t="s">
        <v>96</v>
      </c>
      <c r="C19" s="27">
        <v>4453.6</v>
      </c>
      <c r="D19" s="32">
        <v>3433.1</v>
      </c>
      <c r="E19" s="26">
        <f t="shared" si="0"/>
        <v>77.08595293694988</v>
      </c>
    </row>
    <row r="20" spans="1:5" ht="57" customHeight="1">
      <c r="A20" s="28" t="s">
        <v>90</v>
      </c>
      <c r="B20" s="2" t="s">
        <v>97</v>
      </c>
      <c r="C20" s="27">
        <v>19.6</v>
      </c>
      <c r="D20" s="32">
        <v>24.1</v>
      </c>
      <c r="E20" s="26">
        <f t="shared" si="0"/>
        <v>122.95918367346938</v>
      </c>
    </row>
    <row r="21" spans="1:5" ht="45.75" customHeight="1">
      <c r="A21" s="28" t="s">
        <v>92</v>
      </c>
      <c r="B21" s="2" t="s">
        <v>98</v>
      </c>
      <c r="C21" s="27">
        <v>5418.5</v>
      </c>
      <c r="D21" s="32">
        <v>4564.6</v>
      </c>
      <c r="E21" s="26">
        <f t="shared" si="0"/>
        <v>84.24102611423827</v>
      </c>
    </row>
    <row r="22" spans="1:5" ht="46.5" customHeight="1">
      <c r="A22" s="28" t="s">
        <v>91</v>
      </c>
      <c r="B22" s="2" t="s">
        <v>99</v>
      </c>
      <c r="C22" s="27">
        <v>-289.7</v>
      </c>
      <c r="D22" s="32">
        <v>-585.4</v>
      </c>
      <c r="E22" s="26">
        <f t="shared" si="0"/>
        <v>202.0711080428029</v>
      </c>
    </row>
    <row r="23" spans="1:5" ht="15" customHeight="1">
      <c r="A23" s="1" t="s">
        <v>2</v>
      </c>
      <c r="B23" s="29" t="s">
        <v>14</v>
      </c>
      <c r="C23" s="25">
        <f>C29+C30+C24</f>
        <v>13169.2</v>
      </c>
      <c r="D23" s="31">
        <f>D29+D30+D24+D31</f>
        <v>16727.4</v>
      </c>
      <c r="E23" s="26">
        <f t="shared" si="0"/>
        <v>127.0191051848252</v>
      </c>
    </row>
    <row r="24" spans="1:5" ht="15" customHeight="1">
      <c r="A24" s="30" t="s">
        <v>123</v>
      </c>
      <c r="B24" s="43" t="s">
        <v>127</v>
      </c>
      <c r="C24" s="25">
        <f>C25+C27</f>
        <v>11458</v>
      </c>
      <c r="D24" s="31">
        <f>D25+D27</f>
        <v>14125</v>
      </c>
      <c r="E24" s="26">
        <f t="shared" si="0"/>
        <v>123.27631349275616</v>
      </c>
    </row>
    <row r="25" spans="1:5" ht="26.25" customHeight="1">
      <c r="A25" s="30" t="s">
        <v>124</v>
      </c>
      <c r="B25" s="43" t="s">
        <v>128</v>
      </c>
      <c r="C25" s="25">
        <f>C26</f>
        <v>2668.8</v>
      </c>
      <c r="D25" s="31">
        <f>D26</f>
        <v>9826.9</v>
      </c>
      <c r="E25" s="26">
        <f t="shared" si="0"/>
        <v>368.2141786570743</v>
      </c>
    </row>
    <row r="26" spans="1:5" ht="26.25" customHeight="1">
      <c r="A26" s="30" t="s">
        <v>124</v>
      </c>
      <c r="B26" s="43" t="s">
        <v>129</v>
      </c>
      <c r="C26" s="25">
        <v>2668.8</v>
      </c>
      <c r="D26" s="31">
        <v>9826.9</v>
      </c>
      <c r="E26" s="26">
        <f t="shared" si="0"/>
        <v>368.2141786570743</v>
      </c>
    </row>
    <row r="27" spans="1:5" ht="27.75" customHeight="1">
      <c r="A27" s="30" t="s">
        <v>125</v>
      </c>
      <c r="B27" s="43" t="s">
        <v>130</v>
      </c>
      <c r="C27" s="25">
        <f>C28</f>
        <v>8789.2</v>
      </c>
      <c r="D27" s="31">
        <f>D28</f>
        <v>4298.1</v>
      </c>
      <c r="E27" s="26">
        <f t="shared" si="0"/>
        <v>48.90206162108042</v>
      </c>
    </row>
    <row r="28" spans="1:5" ht="42" customHeight="1">
      <c r="A28" s="30" t="s">
        <v>126</v>
      </c>
      <c r="B28" s="43" t="s">
        <v>131</v>
      </c>
      <c r="C28" s="25">
        <v>8789.2</v>
      </c>
      <c r="D28" s="31">
        <v>4298.1</v>
      </c>
      <c r="E28" s="26">
        <f t="shared" si="0"/>
        <v>48.90206162108042</v>
      </c>
    </row>
    <row r="29" spans="1:5" ht="20.25" customHeight="1">
      <c r="A29" s="1" t="s">
        <v>15</v>
      </c>
      <c r="B29" s="2" t="s">
        <v>65</v>
      </c>
      <c r="C29" s="27">
        <v>1197</v>
      </c>
      <c r="D29" s="32">
        <v>1400.6</v>
      </c>
      <c r="E29" s="26">
        <f t="shared" si="0"/>
        <v>117.00918964076858</v>
      </c>
    </row>
    <row r="30" spans="1:5" ht="15" customHeight="1">
      <c r="A30" s="1" t="s">
        <v>16</v>
      </c>
      <c r="B30" s="2" t="s">
        <v>66</v>
      </c>
      <c r="C30" s="27">
        <v>514.2</v>
      </c>
      <c r="D30" s="32">
        <v>613.1</v>
      </c>
      <c r="E30" s="26">
        <f t="shared" si="0"/>
        <v>119.23376118241929</v>
      </c>
    </row>
    <row r="31" spans="1:5" ht="33.75" customHeight="1">
      <c r="A31" s="1" t="s">
        <v>368</v>
      </c>
      <c r="B31" s="2" t="s">
        <v>369</v>
      </c>
      <c r="C31" s="27" t="s">
        <v>242</v>
      </c>
      <c r="D31" s="32">
        <v>588.7</v>
      </c>
      <c r="E31" s="26"/>
    </row>
    <row r="32" spans="1:5" ht="15" customHeight="1">
      <c r="A32" s="44" t="s">
        <v>195</v>
      </c>
      <c r="B32" s="45" t="s">
        <v>196</v>
      </c>
      <c r="C32" s="8">
        <f>C33+C36</f>
        <v>18114.2</v>
      </c>
      <c r="D32" s="8">
        <f>D33+D36</f>
        <v>1664.7000000000007</v>
      </c>
      <c r="E32" s="40">
        <f t="shared" si="0"/>
        <v>9.190027713064893</v>
      </c>
    </row>
    <row r="33" spans="1:5" ht="15" customHeight="1">
      <c r="A33" s="44" t="s">
        <v>197</v>
      </c>
      <c r="B33" s="45" t="s">
        <v>198</v>
      </c>
      <c r="C33" s="8">
        <f>C34+C35</f>
        <v>5145</v>
      </c>
      <c r="D33" s="8">
        <f>D34+D35</f>
        <v>5267.400000000001</v>
      </c>
      <c r="E33" s="40">
        <f t="shared" si="0"/>
        <v>102.37900874635571</v>
      </c>
    </row>
    <row r="34" spans="1:5" ht="30.75" customHeight="1">
      <c r="A34" s="44" t="s">
        <v>199</v>
      </c>
      <c r="B34" s="45" t="s">
        <v>200</v>
      </c>
      <c r="C34" s="8">
        <v>334</v>
      </c>
      <c r="D34" s="8">
        <v>404.3</v>
      </c>
      <c r="E34" s="40">
        <f t="shared" si="0"/>
        <v>121.04790419161677</v>
      </c>
    </row>
    <row r="35" spans="1:5" ht="33" customHeight="1">
      <c r="A35" s="44" t="s">
        <v>201</v>
      </c>
      <c r="B35" s="45" t="s">
        <v>202</v>
      </c>
      <c r="C35" s="8">
        <v>4811</v>
      </c>
      <c r="D35" s="8">
        <v>4863.1</v>
      </c>
      <c r="E35" s="40">
        <f t="shared" si="0"/>
        <v>101.08293494076077</v>
      </c>
    </row>
    <row r="36" spans="1:5" ht="15" customHeight="1">
      <c r="A36" s="44" t="s">
        <v>203</v>
      </c>
      <c r="B36" s="45" t="s">
        <v>204</v>
      </c>
      <c r="C36" s="8">
        <f>C37+C40</f>
        <v>12969.2</v>
      </c>
      <c r="D36" s="8">
        <f>D37+D40</f>
        <v>-3602.7</v>
      </c>
      <c r="E36" s="40">
        <f t="shared" si="0"/>
        <v>-27.778891527619283</v>
      </c>
    </row>
    <row r="37" spans="1:5" ht="15" customHeight="1">
      <c r="A37" s="44" t="s">
        <v>205</v>
      </c>
      <c r="B37" s="45" t="s">
        <v>206</v>
      </c>
      <c r="C37" s="8">
        <f>C38+C39</f>
        <v>8855.2</v>
      </c>
      <c r="D37" s="8">
        <f>D38+D39</f>
        <v>-7139.2</v>
      </c>
      <c r="E37" s="40">
        <f t="shared" si="0"/>
        <v>-80.62155569608817</v>
      </c>
    </row>
    <row r="38" spans="1:5" ht="15" customHeight="1">
      <c r="A38" s="44" t="s">
        <v>207</v>
      </c>
      <c r="B38" s="45" t="s">
        <v>208</v>
      </c>
      <c r="C38" s="8">
        <v>2385.2</v>
      </c>
      <c r="D38" s="8">
        <v>-11317</v>
      </c>
      <c r="E38" s="40">
        <f t="shared" si="0"/>
        <v>-474.4675498909945</v>
      </c>
    </row>
    <row r="39" spans="1:5" ht="15" customHeight="1">
      <c r="A39" s="44" t="s">
        <v>209</v>
      </c>
      <c r="B39" s="45" t="s">
        <v>210</v>
      </c>
      <c r="C39" s="8">
        <v>6470</v>
      </c>
      <c r="D39" s="8">
        <v>4177.8</v>
      </c>
      <c r="E39" s="40">
        <f t="shared" si="0"/>
        <v>64.57187017001546</v>
      </c>
    </row>
    <row r="40" spans="1:5" ht="15" customHeight="1">
      <c r="A40" s="44" t="s">
        <v>211</v>
      </c>
      <c r="B40" s="45" t="s">
        <v>212</v>
      </c>
      <c r="C40" s="8">
        <f>C41+C42</f>
        <v>4114</v>
      </c>
      <c r="D40" s="8">
        <f>D41+D42</f>
        <v>3536.5</v>
      </c>
      <c r="E40" s="40">
        <f t="shared" si="0"/>
        <v>85.96256684491979</v>
      </c>
    </row>
    <row r="41" spans="1:5" ht="15" customHeight="1">
      <c r="A41" s="44" t="s">
        <v>213</v>
      </c>
      <c r="B41" s="45" t="s">
        <v>214</v>
      </c>
      <c r="C41" s="8">
        <v>1854</v>
      </c>
      <c r="D41" s="8">
        <v>1439.4</v>
      </c>
      <c r="E41" s="40">
        <f t="shared" si="0"/>
        <v>77.63754045307444</v>
      </c>
    </row>
    <row r="42" spans="1:5" ht="15" customHeight="1">
      <c r="A42" s="44" t="s">
        <v>213</v>
      </c>
      <c r="B42" s="45" t="s">
        <v>215</v>
      </c>
      <c r="C42" s="8">
        <v>2260</v>
      </c>
      <c r="D42" s="8">
        <v>2097.1</v>
      </c>
      <c r="E42" s="40">
        <f t="shared" si="0"/>
        <v>92.79203539823008</v>
      </c>
    </row>
    <row r="43" spans="1:5" ht="18.75" customHeight="1">
      <c r="A43" s="1" t="s">
        <v>3</v>
      </c>
      <c r="B43" s="2" t="s">
        <v>17</v>
      </c>
      <c r="C43" s="25">
        <f>C44+C46</f>
        <v>2279</v>
      </c>
      <c r="D43" s="31">
        <f>D44+D46</f>
        <v>1961</v>
      </c>
      <c r="E43" s="26">
        <f t="shared" si="0"/>
        <v>86.04651162790698</v>
      </c>
    </row>
    <row r="44" spans="1:5" ht="25.5">
      <c r="A44" s="1" t="s">
        <v>18</v>
      </c>
      <c r="B44" s="2" t="s">
        <v>19</v>
      </c>
      <c r="C44" s="27">
        <f>C45</f>
        <v>2276</v>
      </c>
      <c r="D44" s="32">
        <f>D45</f>
        <v>1951</v>
      </c>
      <c r="E44" s="26">
        <f t="shared" si="0"/>
        <v>85.72056239015818</v>
      </c>
    </row>
    <row r="45" spans="1:5" ht="28.5" customHeight="1">
      <c r="A45" s="1" t="s">
        <v>20</v>
      </c>
      <c r="B45" s="2" t="s">
        <v>21</v>
      </c>
      <c r="C45" s="27">
        <v>2276</v>
      </c>
      <c r="D45" s="32">
        <v>1951</v>
      </c>
      <c r="E45" s="26">
        <f t="shared" si="0"/>
        <v>85.72056239015818</v>
      </c>
    </row>
    <row r="46" spans="1:5" ht="21" customHeight="1">
      <c r="A46" s="1" t="s">
        <v>51</v>
      </c>
      <c r="B46" s="2" t="s">
        <v>52</v>
      </c>
      <c r="C46" s="27">
        <v>3</v>
      </c>
      <c r="D46" s="32">
        <v>10</v>
      </c>
      <c r="E46" s="26" t="s">
        <v>242</v>
      </c>
    </row>
    <row r="47" spans="1:5" ht="30" customHeight="1">
      <c r="A47" s="1" t="s">
        <v>249</v>
      </c>
      <c r="B47" s="2" t="s">
        <v>250</v>
      </c>
      <c r="C47" s="27" t="s">
        <v>242</v>
      </c>
      <c r="D47" s="67">
        <f>D48+D49</f>
        <v>-316.9</v>
      </c>
      <c r="E47" s="26"/>
    </row>
    <row r="48" spans="1:5" ht="30" customHeight="1">
      <c r="A48" s="1" t="s">
        <v>371</v>
      </c>
      <c r="B48" s="2" t="s">
        <v>372</v>
      </c>
      <c r="C48" s="27" t="s">
        <v>242</v>
      </c>
      <c r="D48" s="67">
        <v>-222.7</v>
      </c>
      <c r="E48" s="26"/>
    </row>
    <row r="49" spans="1:5" ht="33.75" customHeight="1">
      <c r="A49" s="50" t="s">
        <v>370</v>
      </c>
      <c r="B49" s="2" t="s">
        <v>373</v>
      </c>
      <c r="C49" s="27" t="s">
        <v>242</v>
      </c>
      <c r="D49" s="67">
        <v>-94.2</v>
      </c>
      <c r="E49" s="26"/>
    </row>
    <row r="50" spans="1:5" ht="32.25" customHeight="1">
      <c r="A50" s="1" t="s">
        <v>22</v>
      </c>
      <c r="B50" s="2" t="s">
        <v>23</v>
      </c>
      <c r="C50" s="25">
        <f>C51+C64+C65</f>
        <v>22303.8</v>
      </c>
      <c r="D50" s="31">
        <f>D51+D64+D65</f>
        <v>18658.1</v>
      </c>
      <c r="E50" s="26">
        <f t="shared" si="0"/>
        <v>83.65435486329683</v>
      </c>
    </row>
    <row r="51" spans="1:5" ht="50.25" customHeight="1">
      <c r="A51" s="1" t="s">
        <v>67</v>
      </c>
      <c r="B51" s="2" t="s">
        <v>24</v>
      </c>
      <c r="C51" s="25">
        <f>C52+C55+C59+C62</f>
        <v>19208.8</v>
      </c>
      <c r="D51" s="31">
        <f>D52+D55+D59+D62</f>
        <v>15870.499999999998</v>
      </c>
      <c r="E51" s="26">
        <f t="shared" si="0"/>
        <v>82.62098621465161</v>
      </c>
    </row>
    <row r="52" spans="1:5" ht="42" customHeight="1">
      <c r="A52" s="1" t="s">
        <v>68</v>
      </c>
      <c r="B52" s="2" t="s">
        <v>25</v>
      </c>
      <c r="C52" s="25">
        <f>C53+C54</f>
        <v>8054.9</v>
      </c>
      <c r="D52" s="31">
        <f>D53+D54</f>
        <v>7033.4</v>
      </c>
      <c r="E52" s="26">
        <f t="shared" si="0"/>
        <v>87.31827831506288</v>
      </c>
    </row>
    <row r="53" spans="1:5" ht="51" customHeight="1">
      <c r="A53" s="1" t="s">
        <v>113</v>
      </c>
      <c r="B53" s="2" t="s">
        <v>112</v>
      </c>
      <c r="C53" s="27">
        <v>3900</v>
      </c>
      <c r="D53" s="32">
        <v>3132.9</v>
      </c>
      <c r="E53" s="26">
        <f t="shared" si="0"/>
        <v>80.33076923076922</v>
      </c>
    </row>
    <row r="54" spans="1:5" ht="52.5" customHeight="1">
      <c r="A54" s="1" t="s">
        <v>115</v>
      </c>
      <c r="B54" s="2" t="s">
        <v>114</v>
      </c>
      <c r="C54" s="27">
        <v>4154.9</v>
      </c>
      <c r="D54" s="32">
        <v>3900.5</v>
      </c>
      <c r="E54" s="26">
        <f t="shared" si="0"/>
        <v>93.87710895569089</v>
      </c>
    </row>
    <row r="55" spans="1:5" ht="57.75" customHeight="1">
      <c r="A55" s="1" t="s">
        <v>69</v>
      </c>
      <c r="B55" s="2" t="s">
        <v>39</v>
      </c>
      <c r="C55" s="25">
        <f>C56+C57+C58</f>
        <v>8242</v>
      </c>
      <c r="D55" s="31">
        <f>D56+D57+D58</f>
        <v>6863.4</v>
      </c>
      <c r="E55" s="26">
        <f t="shared" si="0"/>
        <v>83.2734773113322</v>
      </c>
    </row>
    <row r="56" spans="1:5" ht="44.25" customHeight="1">
      <c r="A56" s="1" t="s">
        <v>40</v>
      </c>
      <c r="B56" s="2" t="s">
        <v>41</v>
      </c>
      <c r="C56" s="25">
        <v>4100</v>
      </c>
      <c r="D56" s="32">
        <v>3100</v>
      </c>
      <c r="E56" s="26">
        <f t="shared" si="0"/>
        <v>75.60975609756098</v>
      </c>
    </row>
    <row r="57" spans="1:5" ht="42.75" customHeight="1">
      <c r="A57" s="1" t="s">
        <v>216</v>
      </c>
      <c r="B57" s="2" t="s">
        <v>217</v>
      </c>
      <c r="C57" s="31">
        <v>2942</v>
      </c>
      <c r="D57" s="32">
        <v>3299</v>
      </c>
      <c r="E57" s="41">
        <f t="shared" si="0"/>
        <v>112.13460231135282</v>
      </c>
    </row>
    <row r="58" spans="1:5" ht="39" customHeight="1">
      <c r="A58" s="1" t="s">
        <v>219</v>
      </c>
      <c r="B58" s="2" t="s">
        <v>218</v>
      </c>
      <c r="C58" s="31">
        <v>1200</v>
      </c>
      <c r="D58" s="32">
        <v>464.4</v>
      </c>
      <c r="E58" s="41">
        <f>(D58/C58)*100</f>
        <v>38.699999999999996</v>
      </c>
    </row>
    <row r="59" spans="1:5" ht="54.75" customHeight="1">
      <c r="A59" s="1" t="s">
        <v>70</v>
      </c>
      <c r="B59" s="2" t="s">
        <v>38</v>
      </c>
      <c r="C59" s="25">
        <f>C60+C61</f>
        <v>1811.9</v>
      </c>
      <c r="D59" s="31">
        <f>D60+D61</f>
        <v>775.4</v>
      </c>
      <c r="E59" s="26">
        <f t="shared" si="0"/>
        <v>42.794856228268664</v>
      </c>
    </row>
    <row r="60" spans="1:5" ht="42.75" customHeight="1">
      <c r="A60" s="1" t="s">
        <v>71</v>
      </c>
      <c r="B60" s="2" t="s">
        <v>37</v>
      </c>
      <c r="C60" s="27">
        <v>1800</v>
      </c>
      <c r="D60" s="32">
        <v>720.3</v>
      </c>
      <c r="E60" s="26">
        <f t="shared" si="0"/>
        <v>40.01666666666666</v>
      </c>
    </row>
    <row r="61" spans="1:5" ht="42.75" customHeight="1">
      <c r="A61" s="1" t="s">
        <v>220</v>
      </c>
      <c r="B61" s="2" t="s">
        <v>221</v>
      </c>
      <c r="C61" s="32">
        <v>11.9</v>
      </c>
      <c r="D61" s="32">
        <v>55.1</v>
      </c>
      <c r="E61" s="41">
        <f t="shared" si="0"/>
        <v>463.0252100840336</v>
      </c>
    </row>
    <row r="62" spans="1:5" ht="32.25" customHeight="1">
      <c r="A62" s="1" t="s">
        <v>224</v>
      </c>
      <c r="B62" s="2" t="s">
        <v>225</v>
      </c>
      <c r="C62" s="8">
        <f>C63</f>
        <v>1100</v>
      </c>
      <c r="D62" s="8">
        <f>D63</f>
        <v>1198.3</v>
      </c>
      <c r="E62" s="42">
        <f t="shared" si="0"/>
        <v>108.93636363636364</v>
      </c>
    </row>
    <row r="63" spans="1:5" ht="30.75" customHeight="1">
      <c r="A63" s="1" t="s">
        <v>226</v>
      </c>
      <c r="B63" s="2" t="s">
        <v>227</v>
      </c>
      <c r="C63" s="8">
        <v>1100</v>
      </c>
      <c r="D63" s="8">
        <v>1198.3</v>
      </c>
      <c r="E63" s="42">
        <f t="shared" si="0"/>
        <v>108.93636363636364</v>
      </c>
    </row>
    <row r="64" spans="1:5" ht="38.25" customHeight="1">
      <c r="A64" s="1" t="s">
        <v>81</v>
      </c>
      <c r="B64" s="2" t="s">
        <v>82</v>
      </c>
      <c r="C64" s="27">
        <v>10</v>
      </c>
      <c r="D64" s="32">
        <v>67.2</v>
      </c>
      <c r="E64" s="26">
        <f t="shared" si="0"/>
        <v>672.0000000000001</v>
      </c>
    </row>
    <row r="65" spans="1:5" ht="52.5" customHeight="1">
      <c r="A65" s="1" t="s">
        <v>179</v>
      </c>
      <c r="B65" s="2" t="s">
        <v>180</v>
      </c>
      <c r="C65" s="27">
        <f>C66+C67</f>
        <v>3085</v>
      </c>
      <c r="D65" s="32">
        <f>D66+D67</f>
        <v>2720.4</v>
      </c>
      <c r="E65" s="26">
        <f t="shared" si="0"/>
        <v>88.18152350081037</v>
      </c>
    </row>
    <row r="66" spans="1:5" ht="48.75" customHeight="1">
      <c r="A66" s="1" t="s">
        <v>178</v>
      </c>
      <c r="B66" s="2" t="s">
        <v>181</v>
      </c>
      <c r="C66" s="27">
        <v>85</v>
      </c>
      <c r="D66" s="32">
        <v>42.9</v>
      </c>
      <c r="E66" s="26">
        <f t="shared" si="0"/>
        <v>50.47058823529411</v>
      </c>
    </row>
    <row r="67" spans="1:5" ht="42" customHeight="1">
      <c r="A67" s="1" t="s">
        <v>222</v>
      </c>
      <c r="B67" s="2" t="s">
        <v>223</v>
      </c>
      <c r="C67" s="32">
        <v>3000</v>
      </c>
      <c r="D67" s="32">
        <v>2677.5</v>
      </c>
      <c r="E67" s="41">
        <f>(D67/C67)*100</f>
        <v>89.25</v>
      </c>
    </row>
    <row r="68" spans="1:5" ht="17.25" customHeight="1">
      <c r="A68" s="1" t="s">
        <v>4</v>
      </c>
      <c r="B68" s="2" t="s">
        <v>26</v>
      </c>
      <c r="C68" s="25">
        <f>C69+C70+C71</f>
        <v>980</v>
      </c>
      <c r="D68" s="31">
        <f>D69+D70+D71</f>
        <v>1101.7</v>
      </c>
      <c r="E68" s="26">
        <f t="shared" si="0"/>
        <v>112.41836734693878</v>
      </c>
    </row>
    <row r="69" spans="1:5" ht="16.5" customHeight="1">
      <c r="A69" s="1" t="s">
        <v>58</v>
      </c>
      <c r="B69" s="2" t="s">
        <v>59</v>
      </c>
      <c r="C69" s="27">
        <v>691</v>
      </c>
      <c r="D69" s="32">
        <v>697.1</v>
      </c>
      <c r="E69" s="26">
        <f t="shared" si="0"/>
        <v>100.88277858176555</v>
      </c>
    </row>
    <row r="70" spans="1:5" ht="24.75" customHeight="1">
      <c r="A70" s="1" t="s">
        <v>116</v>
      </c>
      <c r="B70" s="2" t="s">
        <v>117</v>
      </c>
      <c r="C70" s="27">
        <v>147</v>
      </c>
      <c r="D70" s="32">
        <v>261.9</v>
      </c>
      <c r="E70" s="26">
        <f t="shared" si="0"/>
        <v>178.16326530612244</v>
      </c>
    </row>
    <row r="71" spans="1:5" ht="21" customHeight="1">
      <c r="A71" s="1" t="s">
        <v>60</v>
      </c>
      <c r="B71" s="2" t="s">
        <v>118</v>
      </c>
      <c r="C71" s="27">
        <v>142</v>
      </c>
      <c r="D71" s="32">
        <v>142.7</v>
      </c>
      <c r="E71" s="26">
        <f t="shared" si="0"/>
        <v>100.49295774647887</v>
      </c>
    </row>
    <row r="72" spans="1:5" ht="33.75" customHeight="1">
      <c r="A72" s="1" t="s">
        <v>53</v>
      </c>
      <c r="B72" s="2" t="s">
        <v>56</v>
      </c>
      <c r="C72" s="25">
        <f>C73+C76</f>
        <v>1166.1</v>
      </c>
      <c r="D72" s="31">
        <f>D73+D76</f>
        <v>1320.5</v>
      </c>
      <c r="E72" s="26">
        <f t="shared" si="0"/>
        <v>113.2407169196467</v>
      </c>
    </row>
    <row r="73" spans="1:5" ht="18.75" customHeight="1">
      <c r="A73" s="1" t="s">
        <v>54</v>
      </c>
      <c r="B73" s="2" t="s">
        <v>61</v>
      </c>
      <c r="C73" s="25">
        <f>C74+C75</f>
        <v>63.1</v>
      </c>
      <c r="D73" s="31">
        <f>D74+D75</f>
        <v>77.1</v>
      </c>
      <c r="E73" s="26">
        <f t="shared" si="0"/>
        <v>122.18700475435816</v>
      </c>
    </row>
    <row r="74" spans="1:5" ht="24" customHeight="1" hidden="1">
      <c r="A74" s="1" t="s">
        <v>55</v>
      </c>
      <c r="B74" s="2" t="s">
        <v>72</v>
      </c>
      <c r="C74" s="27">
        <v>0</v>
      </c>
      <c r="D74" s="32">
        <v>0</v>
      </c>
      <c r="E74" s="26" t="e">
        <f t="shared" si="0"/>
        <v>#DIV/0!</v>
      </c>
    </row>
    <row r="75" spans="1:5" ht="24" customHeight="1">
      <c r="A75" s="1" t="s">
        <v>228</v>
      </c>
      <c r="B75" s="2" t="s">
        <v>229</v>
      </c>
      <c r="C75" s="32">
        <v>63.1</v>
      </c>
      <c r="D75" s="32">
        <v>77.1</v>
      </c>
      <c r="E75" s="41">
        <f t="shared" si="0"/>
        <v>122.18700475435816</v>
      </c>
    </row>
    <row r="76" spans="1:5" ht="16.5" customHeight="1">
      <c r="A76" s="1" t="s">
        <v>101</v>
      </c>
      <c r="B76" s="2" t="s">
        <v>102</v>
      </c>
      <c r="C76" s="27">
        <f>C77</f>
        <v>1103</v>
      </c>
      <c r="D76" s="32">
        <f>D77</f>
        <v>1243.4</v>
      </c>
      <c r="E76" s="26">
        <f t="shared" si="0"/>
        <v>112.72892112420672</v>
      </c>
    </row>
    <row r="77" spans="1:5" ht="16.5" customHeight="1">
      <c r="A77" s="1" t="s">
        <v>103</v>
      </c>
      <c r="B77" s="2" t="s">
        <v>104</v>
      </c>
      <c r="C77" s="27">
        <f>C78+C79+C80</f>
        <v>1103</v>
      </c>
      <c r="D77" s="32">
        <f>D78+D79+D80</f>
        <v>1243.4</v>
      </c>
      <c r="E77" s="26">
        <f t="shared" si="0"/>
        <v>112.72892112420672</v>
      </c>
    </row>
    <row r="78" spans="1:5" ht="18.75" customHeight="1">
      <c r="A78" s="1" t="s">
        <v>105</v>
      </c>
      <c r="B78" s="2" t="s">
        <v>106</v>
      </c>
      <c r="C78" s="27">
        <v>125</v>
      </c>
      <c r="D78" s="32">
        <v>221.3</v>
      </c>
      <c r="E78" s="26">
        <f t="shared" si="0"/>
        <v>177.04000000000002</v>
      </c>
    </row>
    <row r="79" spans="1:5" ht="18.75" customHeight="1">
      <c r="A79" s="1" t="s">
        <v>230</v>
      </c>
      <c r="B79" s="2" t="s">
        <v>231</v>
      </c>
      <c r="C79" s="32">
        <v>0</v>
      </c>
      <c r="D79" s="32">
        <v>56.7</v>
      </c>
      <c r="E79" s="26" t="e">
        <f t="shared" si="0"/>
        <v>#DIV/0!</v>
      </c>
    </row>
    <row r="80" spans="1:5" ht="18.75" customHeight="1">
      <c r="A80" s="1" t="s">
        <v>232</v>
      </c>
      <c r="B80" s="2" t="s">
        <v>233</v>
      </c>
      <c r="C80" s="32">
        <v>978</v>
      </c>
      <c r="D80" s="32">
        <v>965.4</v>
      </c>
      <c r="E80" s="26">
        <f t="shared" si="0"/>
        <v>98.71165644171779</v>
      </c>
    </row>
    <row r="81" spans="1:5" ht="18.75" customHeight="1">
      <c r="A81" s="1" t="s">
        <v>27</v>
      </c>
      <c r="B81" s="2" t="s">
        <v>28</v>
      </c>
      <c r="C81" s="31">
        <f>C82+C83+C84+C85</f>
        <v>3955</v>
      </c>
      <c r="D81" s="31">
        <f>D82+D83+D84+D85</f>
        <v>1922.8999999999999</v>
      </c>
      <c r="E81" s="41">
        <f t="shared" si="0"/>
        <v>48.619469026548664</v>
      </c>
    </row>
    <row r="82" spans="1:5" ht="51" customHeight="1">
      <c r="A82" s="1" t="s">
        <v>74</v>
      </c>
      <c r="B82" s="2" t="s">
        <v>62</v>
      </c>
      <c r="C82" s="32">
        <v>2500</v>
      </c>
      <c r="D82" s="32">
        <v>29.3</v>
      </c>
      <c r="E82" s="41">
        <f>(D82/C82)*100</f>
        <v>1.172</v>
      </c>
    </row>
    <row r="83" spans="1:5" ht="60" customHeight="1">
      <c r="A83" s="1" t="s">
        <v>266</v>
      </c>
      <c r="B83" s="2" t="s">
        <v>267</v>
      </c>
      <c r="C83" s="8">
        <v>890</v>
      </c>
      <c r="D83" s="8">
        <v>1029.2</v>
      </c>
      <c r="E83" s="42"/>
    </row>
    <row r="84" spans="1:5" ht="57" customHeight="1">
      <c r="A84" s="1" t="s">
        <v>235</v>
      </c>
      <c r="B84" s="2" t="s">
        <v>236</v>
      </c>
      <c r="C84" s="8">
        <v>180</v>
      </c>
      <c r="D84" s="8">
        <v>176.1</v>
      </c>
      <c r="E84" s="42">
        <f>(D84/C84)*100</f>
        <v>97.83333333333333</v>
      </c>
    </row>
    <row r="85" spans="1:5" ht="30.75" customHeight="1">
      <c r="A85" s="1" t="s">
        <v>73</v>
      </c>
      <c r="B85" s="2" t="s">
        <v>29</v>
      </c>
      <c r="C85" s="31">
        <f>C86+C87+C88</f>
        <v>385</v>
      </c>
      <c r="D85" s="31">
        <f>D86+D87+D88</f>
        <v>688.3</v>
      </c>
      <c r="E85" s="41">
        <f t="shared" si="0"/>
        <v>178.77922077922076</v>
      </c>
    </row>
    <row r="86" spans="1:5" ht="35.25" customHeight="1" hidden="1">
      <c r="A86" s="1" t="s">
        <v>237</v>
      </c>
      <c r="B86" s="2" t="s">
        <v>234</v>
      </c>
      <c r="C86" s="31">
        <v>0</v>
      </c>
      <c r="D86" s="31">
        <v>0</v>
      </c>
      <c r="E86" s="41"/>
    </row>
    <row r="87" spans="1:5" ht="38.25" customHeight="1">
      <c r="A87" s="1" t="s">
        <v>100</v>
      </c>
      <c r="B87" s="2" t="s">
        <v>107</v>
      </c>
      <c r="C87" s="32">
        <v>335</v>
      </c>
      <c r="D87" s="32">
        <v>632.8</v>
      </c>
      <c r="E87" s="41">
        <f t="shared" si="0"/>
        <v>188.8955223880597</v>
      </c>
    </row>
    <row r="88" spans="1:5" ht="39" customHeight="1">
      <c r="A88" s="1" t="s">
        <v>238</v>
      </c>
      <c r="B88" s="2" t="s">
        <v>239</v>
      </c>
      <c r="C88" s="32">
        <f>C89</f>
        <v>50</v>
      </c>
      <c r="D88" s="32">
        <f>D89</f>
        <v>55.5</v>
      </c>
      <c r="E88" s="41">
        <f t="shared" si="0"/>
        <v>111.00000000000001</v>
      </c>
    </row>
    <row r="89" spans="1:5" ht="42.75" customHeight="1">
      <c r="A89" s="1" t="s">
        <v>240</v>
      </c>
      <c r="B89" s="2" t="s">
        <v>241</v>
      </c>
      <c r="C89" s="32">
        <v>50</v>
      </c>
      <c r="D89" s="32">
        <v>55.5</v>
      </c>
      <c r="E89" s="41">
        <f t="shared" si="0"/>
        <v>111.00000000000001</v>
      </c>
    </row>
    <row r="90" spans="1:5" ht="23.25" customHeight="1">
      <c r="A90" s="1" t="s">
        <v>5</v>
      </c>
      <c r="B90" s="2" t="s">
        <v>30</v>
      </c>
      <c r="C90" s="31">
        <f>C91+C117+C122+C115+C120+C121</f>
        <v>3101.5</v>
      </c>
      <c r="D90" s="31">
        <f>D91+D117+D122+D115+D120+D121</f>
        <v>4078.3</v>
      </c>
      <c r="E90" s="41">
        <f t="shared" si="0"/>
        <v>131.49443817507657</v>
      </c>
    </row>
    <row r="91" spans="1:5" ht="28.5" customHeight="1">
      <c r="A91" s="46" t="s">
        <v>268</v>
      </c>
      <c r="B91" s="48" t="s">
        <v>300</v>
      </c>
      <c r="C91" s="31">
        <f>C92+C94+C96+C98+C100+C102+C104+C106+C109+C111+C113</f>
        <v>282.5</v>
      </c>
      <c r="D91" s="31">
        <f>D92+D94+D96+D98+D100+D102+D104+D106+D109+D111+D113+D108</f>
        <v>893.5999999999999</v>
      </c>
      <c r="E91" s="41">
        <f t="shared" si="0"/>
        <v>316.3185840707965</v>
      </c>
    </row>
    <row r="92" spans="1:5" ht="34.5" customHeight="1">
      <c r="A92" s="46" t="s">
        <v>269</v>
      </c>
      <c r="B92" s="48" t="s">
        <v>301</v>
      </c>
      <c r="C92" s="31">
        <f>C93</f>
        <v>12</v>
      </c>
      <c r="D92" s="31">
        <f>D93</f>
        <v>44.8</v>
      </c>
      <c r="E92" s="41">
        <f aca="true" t="shared" si="1" ref="E92:E125">(D92/C92)*100</f>
        <v>373.3333333333333</v>
      </c>
    </row>
    <row r="93" spans="1:5" ht="52.5" customHeight="1">
      <c r="A93" s="46" t="s">
        <v>270</v>
      </c>
      <c r="B93" s="48" t="s">
        <v>302</v>
      </c>
      <c r="C93" s="31">
        <v>12</v>
      </c>
      <c r="D93" s="31">
        <v>44.8</v>
      </c>
      <c r="E93" s="41">
        <f t="shared" si="1"/>
        <v>373.3333333333333</v>
      </c>
    </row>
    <row r="94" spans="1:5" ht="52.5" customHeight="1">
      <c r="A94" s="46" t="s">
        <v>271</v>
      </c>
      <c r="B94" s="48" t="s">
        <v>303</v>
      </c>
      <c r="C94" s="31">
        <f>C95</f>
        <v>122</v>
      </c>
      <c r="D94" s="31">
        <f>D95</f>
        <v>318.2</v>
      </c>
      <c r="E94" s="41">
        <f t="shared" si="1"/>
        <v>260.8196721311475</v>
      </c>
    </row>
    <row r="95" spans="1:5" ht="62.25" customHeight="1">
      <c r="A95" s="46" t="s">
        <v>272</v>
      </c>
      <c r="B95" s="48" t="s">
        <v>304</v>
      </c>
      <c r="C95" s="31">
        <v>122</v>
      </c>
      <c r="D95" s="31">
        <v>318.2</v>
      </c>
      <c r="E95" s="41">
        <f t="shared" si="1"/>
        <v>260.8196721311475</v>
      </c>
    </row>
    <row r="96" spans="1:5" ht="39.75" customHeight="1">
      <c r="A96" s="46" t="s">
        <v>273</v>
      </c>
      <c r="B96" s="48" t="s">
        <v>305</v>
      </c>
      <c r="C96" s="31">
        <f>C97</f>
        <v>4.2</v>
      </c>
      <c r="D96" s="31">
        <f>D97</f>
        <v>39.7</v>
      </c>
      <c r="E96" s="41">
        <f t="shared" si="1"/>
        <v>945.2380952380953</v>
      </c>
    </row>
    <row r="97" spans="1:5" ht="57.75" customHeight="1">
      <c r="A97" s="46" t="s">
        <v>274</v>
      </c>
      <c r="B97" s="48" t="s">
        <v>306</v>
      </c>
      <c r="C97" s="31">
        <v>4.2</v>
      </c>
      <c r="D97" s="31">
        <v>39.7</v>
      </c>
      <c r="E97" s="41">
        <f t="shared" si="1"/>
        <v>945.2380952380953</v>
      </c>
    </row>
    <row r="98" spans="1:5" ht="43.5" customHeight="1">
      <c r="A98" s="46" t="s">
        <v>275</v>
      </c>
      <c r="B98" s="48" t="s">
        <v>307</v>
      </c>
      <c r="C98" s="31">
        <f>C99</f>
        <v>0</v>
      </c>
      <c r="D98" s="31">
        <f>D99</f>
        <v>1.4</v>
      </c>
      <c r="E98" s="41" t="e">
        <f t="shared" si="1"/>
        <v>#DIV/0!</v>
      </c>
    </row>
    <row r="99" spans="1:5" ht="54.75" customHeight="1">
      <c r="A99" s="46" t="s">
        <v>276</v>
      </c>
      <c r="B99" s="48" t="s">
        <v>308</v>
      </c>
      <c r="C99" s="31">
        <v>0</v>
      </c>
      <c r="D99" s="31">
        <v>1.4</v>
      </c>
      <c r="E99" s="41" t="e">
        <f t="shared" si="1"/>
        <v>#DIV/0!</v>
      </c>
    </row>
    <row r="100" spans="1:5" ht="27" customHeight="1" hidden="1">
      <c r="A100" s="46" t="s">
        <v>277</v>
      </c>
      <c r="B100" s="48" t="s">
        <v>309</v>
      </c>
      <c r="C100" s="31"/>
      <c r="D100" s="31">
        <f>D101</f>
        <v>0</v>
      </c>
      <c r="E100" s="41" t="e">
        <f t="shared" si="1"/>
        <v>#DIV/0!</v>
      </c>
    </row>
    <row r="101" spans="1:5" ht="36.75" customHeight="1" hidden="1">
      <c r="A101" s="46" t="s">
        <v>278</v>
      </c>
      <c r="B101" s="48" t="s">
        <v>310</v>
      </c>
      <c r="C101" s="31"/>
      <c r="D101" s="31">
        <v>0</v>
      </c>
      <c r="E101" s="41" t="e">
        <f t="shared" si="1"/>
        <v>#DIV/0!</v>
      </c>
    </row>
    <row r="102" spans="1:5" ht="39.75" customHeight="1">
      <c r="A102" s="46" t="s">
        <v>279</v>
      </c>
      <c r="B102" s="48" t="s">
        <v>311</v>
      </c>
      <c r="C102" s="31">
        <f>C103</f>
        <v>4.5</v>
      </c>
      <c r="D102" s="31">
        <f>D103</f>
        <v>0</v>
      </c>
      <c r="E102" s="41">
        <f t="shared" si="1"/>
        <v>0</v>
      </c>
    </row>
    <row r="103" spans="1:5" ht="36" customHeight="1">
      <c r="A103" s="46" t="s">
        <v>280</v>
      </c>
      <c r="B103" s="48" t="s">
        <v>312</v>
      </c>
      <c r="C103" s="31">
        <v>4.5</v>
      </c>
      <c r="D103" s="31">
        <v>0</v>
      </c>
      <c r="E103" s="41">
        <f t="shared" si="1"/>
        <v>0</v>
      </c>
    </row>
    <row r="104" spans="1:5" ht="42" customHeight="1">
      <c r="A104" s="46" t="s">
        <v>281</v>
      </c>
      <c r="B104" s="48" t="s">
        <v>313</v>
      </c>
      <c r="C104" s="31">
        <f>C105</f>
        <v>4.9</v>
      </c>
      <c r="D104" s="31">
        <f>D105</f>
        <v>14.4</v>
      </c>
      <c r="E104" s="41">
        <f t="shared" si="1"/>
        <v>293.87755102040813</v>
      </c>
    </row>
    <row r="105" spans="1:5" ht="62.25" customHeight="1">
      <c r="A105" s="46" t="s">
        <v>282</v>
      </c>
      <c r="B105" s="48" t="s">
        <v>314</v>
      </c>
      <c r="C105" s="31">
        <v>4.9</v>
      </c>
      <c r="D105" s="31">
        <v>14.4</v>
      </c>
      <c r="E105" s="41">
        <f t="shared" si="1"/>
        <v>293.87755102040813</v>
      </c>
    </row>
    <row r="106" spans="1:5" ht="41.25" customHeight="1">
      <c r="A106" s="46" t="s">
        <v>283</v>
      </c>
      <c r="B106" s="48" t="s">
        <v>315</v>
      </c>
      <c r="C106" s="31">
        <f>C107</f>
        <v>2.4</v>
      </c>
      <c r="D106" s="31">
        <f>D107</f>
        <v>1.1</v>
      </c>
      <c r="E106" s="41">
        <f t="shared" si="1"/>
        <v>45.833333333333336</v>
      </c>
    </row>
    <row r="107" spans="1:5" ht="64.5" customHeight="1">
      <c r="A107" s="46" t="s">
        <v>284</v>
      </c>
      <c r="B107" s="48" t="s">
        <v>316</v>
      </c>
      <c r="C107" s="31">
        <v>2.4</v>
      </c>
      <c r="D107" s="31">
        <v>1.1</v>
      </c>
      <c r="E107" s="41">
        <f t="shared" si="1"/>
        <v>45.833333333333336</v>
      </c>
    </row>
    <row r="108" spans="1:5" ht="64.5" customHeight="1">
      <c r="A108" s="46" t="s">
        <v>375</v>
      </c>
      <c r="B108" s="48" t="s">
        <v>374</v>
      </c>
      <c r="C108" s="31">
        <v>0</v>
      </c>
      <c r="D108" s="31">
        <v>14</v>
      </c>
      <c r="E108" s="41" t="e">
        <f t="shared" si="1"/>
        <v>#DIV/0!</v>
      </c>
    </row>
    <row r="109" spans="1:5" ht="45.75" customHeight="1">
      <c r="A109" s="46" t="s">
        <v>285</v>
      </c>
      <c r="B109" s="48" t="s">
        <v>317</v>
      </c>
      <c r="C109" s="31">
        <f>C110</f>
        <v>6</v>
      </c>
      <c r="D109" s="31">
        <f>D110</f>
        <v>37.1</v>
      </c>
      <c r="E109" s="41">
        <f t="shared" si="1"/>
        <v>618.3333333333334</v>
      </c>
    </row>
    <row r="110" spans="1:5" ht="48.75" customHeight="1">
      <c r="A110" s="46" t="s">
        <v>286</v>
      </c>
      <c r="B110" s="48" t="s">
        <v>318</v>
      </c>
      <c r="C110" s="31">
        <v>6</v>
      </c>
      <c r="D110" s="31">
        <v>37.1</v>
      </c>
      <c r="E110" s="41">
        <f t="shared" si="1"/>
        <v>618.3333333333334</v>
      </c>
    </row>
    <row r="111" spans="1:5" ht="37.5" customHeight="1">
      <c r="A111" s="46" t="s">
        <v>287</v>
      </c>
      <c r="B111" s="48" t="s">
        <v>319</v>
      </c>
      <c r="C111" s="31">
        <f>C112</f>
        <v>71</v>
      </c>
      <c r="D111" s="31">
        <f>D112</f>
        <v>57.7</v>
      </c>
      <c r="E111" s="41">
        <f t="shared" si="1"/>
        <v>81.26760563380282</v>
      </c>
    </row>
    <row r="112" spans="1:5" ht="55.5" customHeight="1">
      <c r="A112" s="46" t="s">
        <v>288</v>
      </c>
      <c r="B112" s="48" t="s">
        <v>320</v>
      </c>
      <c r="C112" s="31">
        <v>71</v>
      </c>
      <c r="D112" s="31">
        <v>57.7</v>
      </c>
      <c r="E112" s="41">
        <f t="shared" si="1"/>
        <v>81.26760563380282</v>
      </c>
    </row>
    <row r="113" spans="1:5" ht="36" customHeight="1">
      <c r="A113" s="46" t="s">
        <v>289</v>
      </c>
      <c r="B113" s="48" t="s">
        <v>321</v>
      </c>
      <c r="C113" s="31">
        <f>C114</f>
        <v>55.5</v>
      </c>
      <c r="D113" s="31">
        <f>D114</f>
        <v>365.2</v>
      </c>
      <c r="E113" s="41">
        <f t="shared" si="1"/>
        <v>658.018018018018</v>
      </c>
    </row>
    <row r="114" spans="1:5" ht="52.5" customHeight="1">
      <c r="A114" s="46" t="s">
        <v>290</v>
      </c>
      <c r="B114" s="48" t="s">
        <v>322</v>
      </c>
      <c r="C114" s="31">
        <v>55.5</v>
      </c>
      <c r="D114" s="31">
        <v>365.2</v>
      </c>
      <c r="E114" s="41">
        <f t="shared" si="1"/>
        <v>658.018018018018</v>
      </c>
    </row>
    <row r="115" spans="1:5" ht="31.5" customHeight="1">
      <c r="A115" s="46" t="s">
        <v>291</v>
      </c>
      <c r="B115" s="48" t="s">
        <v>323</v>
      </c>
      <c r="C115" s="31">
        <f>C116</f>
        <v>110</v>
      </c>
      <c r="D115" s="31">
        <f>D116</f>
        <v>196.9</v>
      </c>
      <c r="E115" s="41">
        <f t="shared" si="1"/>
        <v>179</v>
      </c>
    </row>
    <row r="116" spans="1:5" ht="25.5" customHeight="1">
      <c r="A116" s="46" t="s">
        <v>292</v>
      </c>
      <c r="B116" s="48" t="s">
        <v>324</v>
      </c>
      <c r="C116" s="31">
        <v>110</v>
      </c>
      <c r="D116" s="31">
        <v>196.9</v>
      </c>
      <c r="E116" s="41">
        <f t="shared" si="1"/>
        <v>179</v>
      </c>
    </row>
    <row r="117" spans="1:5" ht="68.25" customHeight="1">
      <c r="A117" s="46" t="s">
        <v>293</v>
      </c>
      <c r="B117" s="48" t="s">
        <v>325</v>
      </c>
      <c r="C117" s="31">
        <f>C118</f>
        <v>0</v>
      </c>
      <c r="D117" s="31">
        <f>D118</f>
        <v>353.8</v>
      </c>
      <c r="E117" s="41" t="e">
        <f t="shared" si="1"/>
        <v>#DIV/0!</v>
      </c>
    </row>
    <row r="118" spans="1:5" ht="36.75" customHeight="1">
      <c r="A118" s="46" t="s">
        <v>294</v>
      </c>
      <c r="B118" s="48" t="s">
        <v>326</v>
      </c>
      <c r="C118" s="31">
        <f>C119</f>
        <v>0</v>
      </c>
      <c r="D118" s="31">
        <f>D119</f>
        <v>353.8</v>
      </c>
      <c r="E118" s="41" t="e">
        <f t="shared" si="1"/>
        <v>#DIV/0!</v>
      </c>
    </row>
    <row r="119" spans="1:5" ht="45.75" customHeight="1">
      <c r="A119" s="46" t="s">
        <v>295</v>
      </c>
      <c r="B119" s="48" t="s">
        <v>327</v>
      </c>
      <c r="C119" s="31">
        <v>0</v>
      </c>
      <c r="D119" s="31">
        <v>353.8</v>
      </c>
      <c r="E119" s="41" t="e">
        <f t="shared" si="1"/>
        <v>#DIV/0!</v>
      </c>
    </row>
    <row r="120" spans="1:5" ht="45.75" customHeight="1">
      <c r="A120" s="46" t="s">
        <v>376</v>
      </c>
      <c r="B120" s="48" t="s">
        <v>377</v>
      </c>
      <c r="C120" s="31">
        <v>75</v>
      </c>
      <c r="D120" s="31">
        <v>72.6</v>
      </c>
      <c r="E120" s="41">
        <f t="shared" si="1"/>
        <v>96.8</v>
      </c>
    </row>
    <row r="121" spans="1:5" ht="45.75" customHeight="1">
      <c r="A121" s="46" t="s">
        <v>378</v>
      </c>
      <c r="B121" s="48" t="s">
        <v>379</v>
      </c>
      <c r="C121" s="31">
        <v>1</v>
      </c>
      <c r="D121" s="31">
        <v>0</v>
      </c>
      <c r="E121" s="41">
        <f t="shared" si="1"/>
        <v>0</v>
      </c>
    </row>
    <row r="122" spans="1:5" ht="20.25" customHeight="1">
      <c r="A122" s="46" t="s">
        <v>296</v>
      </c>
      <c r="B122" s="48" t="s">
        <v>328</v>
      </c>
      <c r="C122" s="31">
        <f>C123</f>
        <v>2633</v>
      </c>
      <c r="D122" s="31">
        <f>D123</f>
        <v>2561.4</v>
      </c>
      <c r="E122" s="41">
        <f t="shared" si="1"/>
        <v>97.28066843904291</v>
      </c>
    </row>
    <row r="123" spans="1:5" ht="39.75" customHeight="1">
      <c r="A123" s="46" t="s">
        <v>297</v>
      </c>
      <c r="B123" s="48" t="s">
        <v>329</v>
      </c>
      <c r="C123" s="31">
        <f>C124+C125</f>
        <v>2633</v>
      </c>
      <c r="D123" s="31">
        <f>D124+D125</f>
        <v>2561.4</v>
      </c>
      <c r="E123" s="41">
        <f t="shared" si="1"/>
        <v>97.28066843904291</v>
      </c>
    </row>
    <row r="124" spans="1:5" ht="47.25" customHeight="1">
      <c r="A124" s="46" t="s">
        <v>298</v>
      </c>
      <c r="B124" s="48" t="s">
        <v>330</v>
      </c>
      <c r="C124" s="31">
        <v>2611</v>
      </c>
      <c r="D124" s="31">
        <v>2560.6</v>
      </c>
      <c r="E124" s="41">
        <f t="shared" si="1"/>
        <v>98.06970509383378</v>
      </c>
    </row>
    <row r="125" spans="1:5" ht="36.75" customHeight="1">
      <c r="A125" s="46" t="s">
        <v>299</v>
      </c>
      <c r="B125" s="48" t="s">
        <v>331</v>
      </c>
      <c r="C125" s="31">
        <v>22</v>
      </c>
      <c r="D125" s="31">
        <v>0.8</v>
      </c>
      <c r="E125" s="41">
        <f t="shared" si="1"/>
        <v>3.6363636363636367</v>
      </c>
    </row>
    <row r="126" spans="1:5" ht="17.25" customHeight="1">
      <c r="A126" s="1" t="s">
        <v>31</v>
      </c>
      <c r="B126" s="2" t="s">
        <v>32</v>
      </c>
      <c r="C126" s="31">
        <f>C130+C132+C133+C134</f>
        <v>346.9</v>
      </c>
      <c r="D126" s="31">
        <f>D130+D132+D133+D134+D127</f>
        <v>438.8</v>
      </c>
      <c r="E126" s="41">
        <f>(D126/C126)*100</f>
        <v>126.49178437590085</v>
      </c>
    </row>
    <row r="127" spans="1:5" ht="17.25" customHeight="1">
      <c r="A127" s="1" t="s">
        <v>251</v>
      </c>
      <c r="B127" s="2" t="s">
        <v>252</v>
      </c>
      <c r="C127" s="31"/>
      <c r="D127" s="31">
        <f>D128+D129</f>
        <v>14.3</v>
      </c>
      <c r="E127" s="41"/>
    </row>
    <row r="128" spans="1:5" ht="17.25" customHeight="1">
      <c r="A128" s="1" t="s">
        <v>253</v>
      </c>
      <c r="B128" s="2" t="s">
        <v>255</v>
      </c>
      <c r="C128" s="31"/>
      <c r="D128" s="31">
        <v>11.5</v>
      </c>
      <c r="E128" s="41"/>
    </row>
    <row r="129" spans="1:5" ht="17.25" customHeight="1">
      <c r="A129" s="1" t="s">
        <v>254</v>
      </c>
      <c r="B129" s="2" t="s">
        <v>256</v>
      </c>
      <c r="C129" s="31"/>
      <c r="D129" s="31">
        <v>2.8</v>
      </c>
      <c r="E129" s="41"/>
    </row>
    <row r="130" spans="1:5" ht="17.25" customHeight="1">
      <c r="A130" s="1" t="s">
        <v>6</v>
      </c>
      <c r="B130" s="2" t="s">
        <v>33</v>
      </c>
      <c r="C130" s="31">
        <f>C131</f>
        <v>1</v>
      </c>
      <c r="D130" s="31">
        <f>D131</f>
        <v>1</v>
      </c>
      <c r="E130" s="41">
        <f aca="true" t="shared" si="2" ref="E130:E138">(D130/C130)*100</f>
        <v>100</v>
      </c>
    </row>
    <row r="131" spans="1:5" ht="17.25" customHeight="1">
      <c r="A131" s="1" t="s">
        <v>34</v>
      </c>
      <c r="B131" s="2" t="s">
        <v>35</v>
      </c>
      <c r="C131" s="32">
        <v>1</v>
      </c>
      <c r="D131" s="32">
        <v>1</v>
      </c>
      <c r="E131" s="41">
        <f t="shared" si="2"/>
        <v>100</v>
      </c>
    </row>
    <row r="132" spans="1:5" ht="17.25" customHeight="1">
      <c r="A132" s="1" t="s">
        <v>243</v>
      </c>
      <c r="B132" s="2" t="s">
        <v>244</v>
      </c>
      <c r="C132" s="32">
        <v>0</v>
      </c>
      <c r="D132" s="32">
        <v>88.3</v>
      </c>
      <c r="E132" s="41" t="s">
        <v>242</v>
      </c>
    </row>
    <row r="133" spans="1:5" ht="17.25" customHeight="1">
      <c r="A133" s="1" t="s">
        <v>245</v>
      </c>
      <c r="B133" s="2" t="s">
        <v>246</v>
      </c>
      <c r="C133" s="32">
        <v>147.1</v>
      </c>
      <c r="D133" s="32">
        <v>136.4</v>
      </c>
      <c r="E133" s="41">
        <f t="shared" si="2"/>
        <v>92.72603670972128</v>
      </c>
    </row>
    <row r="134" spans="1:5" ht="17.25" customHeight="1">
      <c r="A134" s="1" t="s">
        <v>380</v>
      </c>
      <c r="B134" s="2" t="s">
        <v>383</v>
      </c>
      <c r="C134" s="32">
        <f>C135+C136</f>
        <v>198.8</v>
      </c>
      <c r="D134" s="32">
        <f>D135+D136</f>
        <v>198.8</v>
      </c>
      <c r="E134" s="41">
        <f t="shared" si="2"/>
        <v>100</v>
      </c>
    </row>
    <row r="135" spans="1:5" ht="17.25" customHeight="1">
      <c r="A135" s="1" t="s">
        <v>381</v>
      </c>
      <c r="B135" s="2" t="s">
        <v>384</v>
      </c>
      <c r="C135" s="32">
        <v>158.8</v>
      </c>
      <c r="D135" s="32">
        <v>158.8</v>
      </c>
      <c r="E135" s="41">
        <f t="shared" si="2"/>
        <v>100</v>
      </c>
    </row>
    <row r="136" spans="1:5" ht="17.25" customHeight="1">
      <c r="A136" s="1" t="s">
        <v>382</v>
      </c>
      <c r="B136" s="2" t="s">
        <v>385</v>
      </c>
      <c r="C136" s="32">
        <v>40</v>
      </c>
      <c r="D136" s="32">
        <v>40</v>
      </c>
      <c r="E136" s="41">
        <f t="shared" si="2"/>
        <v>100</v>
      </c>
    </row>
    <row r="137" spans="1:5" ht="24.75" customHeight="1">
      <c r="A137" s="5" t="s">
        <v>42</v>
      </c>
      <c r="B137" s="6" t="s">
        <v>43</v>
      </c>
      <c r="C137" s="36">
        <f>C138+C217+C219+C221</f>
        <v>734821.7000000002</v>
      </c>
      <c r="D137" s="9">
        <f>D138+D217+D219+D221</f>
        <v>728259.4</v>
      </c>
      <c r="E137" s="9">
        <f t="shared" si="2"/>
        <v>99.10695342829422</v>
      </c>
    </row>
    <row r="138" spans="1:5" ht="30" customHeight="1">
      <c r="A138" s="1" t="s">
        <v>44</v>
      </c>
      <c r="B138" s="2" t="s">
        <v>45</v>
      </c>
      <c r="C138" s="37">
        <f>C139+C142+C176+C211</f>
        <v>733669.9000000001</v>
      </c>
      <c r="D138" s="7">
        <f>D139+D142+D176+D211</f>
        <v>727874</v>
      </c>
      <c r="E138" s="7">
        <f t="shared" si="2"/>
        <v>99.2100125683226</v>
      </c>
    </row>
    <row r="139" spans="1:5" ht="24.75" customHeight="1">
      <c r="A139" s="1" t="s">
        <v>46</v>
      </c>
      <c r="B139" s="2" t="s">
        <v>158</v>
      </c>
      <c r="C139" s="7">
        <f>C140+C141</f>
        <v>36727.9</v>
      </c>
      <c r="D139" s="7">
        <f>D140+D141</f>
        <v>36727.9</v>
      </c>
      <c r="E139" s="7">
        <f aca="true" t="shared" si="3" ref="E139:E217">(D139/C139)*100</f>
        <v>100</v>
      </c>
    </row>
    <row r="140" spans="1:5" ht="24" customHeight="1">
      <c r="A140" s="1" t="s">
        <v>87</v>
      </c>
      <c r="B140" s="2" t="s">
        <v>157</v>
      </c>
      <c r="C140" s="37">
        <v>28766.6</v>
      </c>
      <c r="D140" s="7">
        <v>28766.6</v>
      </c>
      <c r="E140" s="7">
        <f t="shared" si="3"/>
        <v>100</v>
      </c>
    </row>
    <row r="141" spans="1:5" ht="26.25" customHeight="1">
      <c r="A141" s="1" t="s">
        <v>192</v>
      </c>
      <c r="B141" s="2" t="s">
        <v>191</v>
      </c>
      <c r="C141" s="37">
        <v>7961.3</v>
      </c>
      <c r="D141" s="7">
        <v>7961.3</v>
      </c>
      <c r="E141" s="7">
        <f t="shared" si="3"/>
        <v>100</v>
      </c>
    </row>
    <row r="142" spans="1:5" ht="23.25" customHeight="1">
      <c r="A142" s="1" t="s">
        <v>85</v>
      </c>
      <c r="B142" s="2" t="s">
        <v>156</v>
      </c>
      <c r="C142" s="37">
        <f>C143+C145+C147+C155+C151+C153+C157+C149</f>
        <v>356117.2</v>
      </c>
      <c r="D142" s="7">
        <f>D143+D145+D147+D155+D151+D153+D157+D149</f>
        <v>356104.8</v>
      </c>
      <c r="E142" s="37">
        <f>E143+E145+E147+E155+E151+E153</f>
        <v>600</v>
      </c>
    </row>
    <row r="143" spans="1:5" ht="20.25" customHeight="1">
      <c r="A143" s="1" t="s">
        <v>119</v>
      </c>
      <c r="B143" s="2" t="s">
        <v>155</v>
      </c>
      <c r="C143" s="37">
        <f>C144</f>
        <v>89053.1</v>
      </c>
      <c r="D143" s="7">
        <f>D144</f>
        <v>89053.1</v>
      </c>
      <c r="E143" s="7">
        <f t="shared" si="3"/>
        <v>100</v>
      </c>
    </row>
    <row r="144" spans="1:5" ht="36.75" customHeight="1">
      <c r="A144" s="1" t="s">
        <v>120</v>
      </c>
      <c r="B144" s="2" t="s">
        <v>154</v>
      </c>
      <c r="C144" s="7">
        <v>89053.1</v>
      </c>
      <c r="D144" s="7">
        <v>89053.1</v>
      </c>
      <c r="E144" s="7">
        <f t="shared" si="3"/>
        <v>100</v>
      </c>
    </row>
    <row r="145" spans="1:5" ht="25.5">
      <c r="A145" s="46" t="s">
        <v>332</v>
      </c>
      <c r="B145" s="48" t="s">
        <v>334</v>
      </c>
      <c r="C145" s="7">
        <f>C146</f>
        <v>10154.4</v>
      </c>
      <c r="D145" s="7">
        <f>D146</f>
        <v>10154.4</v>
      </c>
      <c r="E145" s="7">
        <f t="shared" si="3"/>
        <v>100</v>
      </c>
    </row>
    <row r="146" spans="1:5" ht="30" customHeight="1">
      <c r="A146" s="46" t="s">
        <v>333</v>
      </c>
      <c r="B146" s="48" t="s">
        <v>335</v>
      </c>
      <c r="C146" s="7">
        <v>10154.4</v>
      </c>
      <c r="D146" s="7">
        <v>10154.4</v>
      </c>
      <c r="E146" s="7">
        <f t="shared" si="3"/>
        <v>100</v>
      </c>
    </row>
    <row r="147" spans="1:5" ht="33" customHeight="1">
      <c r="A147" s="46" t="s">
        <v>389</v>
      </c>
      <c r="B147" s="49" t="s">
        <v>388</v>
      </c>
      <c r="C147" s="7">
        <f>C148</f>
        <v>59400</v>
      </c>
      <c r="D147" s="7">
        <f>D148</f>
        <v>59400</v>
      </c>
      <c r="E147" s="7">
        <f t="shared" si="3"/>
        <v>100</v>
      </c>
    </row>
    <row r="148" spans="1:5" ht="39" customHeight="1">
      <c r="A148" s="46" t="s">
        <v>386</v>
      </c>
      <c r="B148" s="49" t="s">
        <v>387</v>
      </c>
      <c r="C148" s="7">
        <v>59400</v>
      </c>
      <c r="D148" s="7">
        <v>59400</v>
      </c>
      <c r="E148" s="7">
        <f t="shared" si="3"/>
        <v>100</v>
      </c>
    </row>
    <row r="149" spans="1:5" ht="18.75" customHeight="1">
      <c r="A149" s="46" t="s">
        <v>390</v>
      </c>
      <c r="B149" s="49" t="s">
        <v>393</v>
      </c>
      <c r="C149" s="7">
        <f>C150</f>
        <v>7411.8</v>
      </c>
      <c r="D149" s="7">
        <f>D150</f>
        <v>7411.8</v>
      </c>
      <c r="E149" s="7">
        <f t="shared" si="3"/>
        <v>100</v>
      </c>
    </row>
    <row r="150" spans="1:5" ht="31.5" customHeight="1">
      <c r="A150" s="46" t="s">
        <v>391</v>
      </c>
      <c r="B150" s="49" t="s">
        <v>392</v>
      </c>
      <c r="C150" s="7">
        <v>7411.8</v>
      </c>
      <c r="D150" s="7">
        <v>7411.8</v>
      </c>
      <c r="E150" s="7">
        <f t="shared" si="3"/>
        <v>100</v>
      </c>
    </row>
    <row r="151" spans="1:5" ht="18.75" customHeight="1">
      <c r="A151" s="46" t="s">
        <v>336</v>
      </c>
      <c r="B151" s="49" t="s">
        <v>340</v>
      </c>
      <c r="C151" s="7">
        <f>C152</f>
        <v>430</v>
      </c>
      <c r="D151" s="7">
        <f>D152</f>
        <v>430</v>
      </c>
      <c r="E151" s="7">
        <f t="shared" si="3"/>
        <v>100</v>
      </c>
    </row>
    <row r="152" spans="1:5" ht="21" customHeight="1">
      <c r="A152" s="46" t="s">
        <v>337</v>
      </c>
      <c r="B152" s="49" t="s">
        <v>341</v>
      </c>
      <c r="C152" s="7">
        <v>430</v>
      </c>
      <c r="D152" s="7">
        <v>430</v>
      </c>
      <c r="E152" s="7">
        <f t="shared" si="3"/>
        <v>100</v>
      </c>
    </row>
    <row r="153" spans="1:5" ht="25.5" customHeight="1">
      <c r="A153" s="46" t="s">
        <v>338</v>
      </c>
      <c r="B153" s="49" t="s">
        <v>342</v>
      </c>
      <c r="C153" s="7">
        <f>C154</f>
        <v>5904</v>
      </c>
      <c r="D153" s="7">
        <f>D154</f>
        <v>5904</v>
      </c>
      <c r="E153" s="7">
        <f t="shared" si="3"/>
        <v>100</v>
      </c>
    </row>
    <row r="154" spans="1:5" ht="28.5" customHeight="1">
      <c r="A154" s="46" t="s">
        <v>339</v>
      </c>
      <c r="B154" s="49" t="s">
        <v>343</v>
      </c>
      <c r="C154" s="7">
        <v>5904</v>
      </c>
      <c r="D154" s="7">
        <v>5904</v>
      </c>
      <c r="E154" s="7">
        <f t="shared" si="3"/>
        <v>100</v>
      </c>
    </row>
    <row r="155" spans="1:5" ht="38.25" customHeight="1">
      <c r="A155" s="1" t="s">
        <v>110</v>
      </c>
      <c r="B155" s="2" t="s">
        <v>153</v>
      </c>
      <c r="C155" s="7">
        <f>C156</f>
        <v>398.7</v>
      </c>
      <c r="D155" s="7">
        <f>D156</f>
        <v>398.7</v>
      </c>
      <c r="E155" s="7">
        <f t="shared" si="3"/>
        <v>100</v>
      </c>
    </row>
    <row r="156" spans="1:5" ht="31.5" customHeight="1">
      <c r="A156" s="1" t="s">
        <v>111</v>
      </c>
      <c r="B156" s="2" t="s">
        <v>152</v>
      </c>
      <c r="C156" s="7">
        <v>398.7</v>
      </c>
      <c r="D156" s="7">
        <v>398.7</v>
      </c>
      <c r="E156" s="7">
        <f t="shared" si="3"/>
        <v>100</v>
      </c>
    </row>
    <row r="157" spans="1:5" ht="19.5" customHeight="1">
      <c r="A157" s="51" t="s">
        <v>86</v>
      </c>
      <c r="B157" s="29" t="s">
        <v>151</v>
      </c>
      <c r="C157" s="8">
        <f>C158+C159+C160+C161+C162+C163+C164+C165+C166+C167+C168+C169+C170+C171+C172+C173+C174+C175</f>
        <v>183365.19999999998</v>
      </c>
      <c r="D157" s="8">
        <f>D158+D159+D160+D161+D162+D163+D164+D165+D166+D167+D168+D169+D170+D171+D172+D173+D174+D175</f>
        <v>183352.8</v>
      </c>
      <c r="E157" s="7">
        <f t="shared" si="3"/>
        <v>99.99323753907503</v>
      </c>
    </row>
    <row r="158" spans="1:5" ht="34.5" customHeight="1">
      <c r="A158" s="51" t="s">
        <v>361</v>
      </c>
      <c r="B158" s="29" t="s">
        <v>150</v>
      </c>
      <c r="C158" s="8">
        <v>18166.1</v>
      </c>
      <c r="D158" s="8">
        <v>18166.1</v>
      </c>
      <c r="E158" s="7">
        <f t="shared" si="3"/>
        <v>100</v>
      </c>
    </row>
    <row r="159" spans="1:5" ht="38.25" customHeight="1">
      <c r="A159" s="51" t="s">
        <v>168</v>
      </c>
      <c r="B159" s="29" t="s">
        <v>150</v>
      </c>
      <c r="C159" s="8">
        <v>1528.6</v>
      </c>
      <c r="D159" s="8">
        <v>1516.2</v>
      </c>
      <c r="E159" s="7">
        <f t="shared" si="3"/>
        <v>99.18880020934189</v>
      </c>
    </row>
    <row r="160" spans="1:5" ht="34.5" customHeight="1">
      <c r="A160" s="51" t="s">
        <v>169</v>
      </c>
      <c r="B160" s="29" t="s">
        <v>150</v>
      </c>
      <c r="C160" s="8">
        <v>21759.5</v>
      </c>
      <c r="D160" s="8">
        <v>21759.5</v>
      </c>
      <c r="E160" s="7">
        <f t="shared" si="3"/>
        <v>100</v>
      </c>
    </row>
    <row r="161" spans="1:5" ht="34.5" customHeight="1">
      <c r="A161" s="51" t="s">
        <v>404</v>
      </c>
      <c r="B161" s="29" t="s">
        <v>150</v>
      </c>
      <c r="C161" s="8">
        <v>1935.1</v>
      </c>
      <c r="D161" s="8">
        <v>1935.1</v>
      </c>
      <c r="E161" s="7">
        <f t="shared" si="3"/>
        <v>100</v>
      </c>
    </row>
    <row r="162" spans="1:5" ht="34.5" customHeight="1">
      <c r="A162" s="51" t="s">
        <v>405</v>
      </c>
      <c r="B162" s="29" t="s">
        <v>150</v>
      </c>
      <c r="C162" s="8">
        <v>4693.6</v>
      </c>
      <c r="D162" s="8">
        <v>4693.6</v>
      </c>
      <c r="E162" s="7">
        <f t="shared" si="3"/>
        <v>100</v>
      </c>
    </row>
    <row r="163" spans="1:5" ht="34.5" customHeight="1">
      <c r="A163" s="51" t="s">
        <v>406</v>
      </c>
      <c r="B163" s="29" t="s">
        <v>150</v>
      </c>
      <c r="C163" s="8">
        <v>25938.5</v>
      </c>
      <c r="D163" s="8">
        <v>25938.5</v>
      </c>
      <c r="E163" s="7">
        <f t="shared" si="3"/>
        <v>100</v>
      </c>
    </row>
    <row r="164" spans="1:5" ht="41.25" customHeight="1">
      <c r="A164" s="51" t="s">
        <v>407</v>
      </c>
      <c r="B164" s="29" t="s">
        <v>150</v>
      </c>
      <c r="C164" s="8">
        <v>627.2</v>
      </c>
      <c r="D164" s="8">
        <v>627.2</v>
      </c>
      <c r="E164" s="7">
        <f t="shared" si="3"/>
        <v>100</v>
      </c>
    </row>
    <row r="165" spans="1:5" ht="41.25" customHeight="1">
      <c r="A165" s="51" t="s">
        <v>408</v>
      </c>
      <c r="B165" s="29" t="s">
        <v>150</v>
      </c>
      <c r="C165" s="8">
        <v>3538.6</v>
      </c>
      <c r="D165" s="8">
        <v>3538.6</v>
      </c>
      <c r="E165" s="7">
        <f t="shared" si="3"/>
        <v>100</v>
      </c>
    </row>
    <row r="166" spans="1:5" ht="41.25" customHeight="1">
      <c r="A166" s="51" t="s">
        <v>409</v>
      </c>
      <c r="B166" s="29" t="s">
        <v>150</v>
      </c>
      <c r="C166" s="8">
        <v>2000</v>
      </c>
      <c r="D166" s="8">
        <v>2000</v>
      </c>
      <c r="E166" s="7">
        <f t="shared" si="3"/>
        <v>100</v>
      </c>
    </row>
    <row r="167" spans="1:5" ht="38.25" customHeight="1">
      <c r="A167" s="51" t="s">
        <v>258</v>
      </c>
      <c r="B167" s="29" t="s">
        <v>257</v>
      </c>
      <c r="C167" s="8">
        <v>4000</v>
      </c>
      <c r="D167" s="8">
        <v>4000</v>
      </c>
      <c r="E167" s="7">
        <f t="shared" si="3"/>
        <v>100</v>
      </c>
    </row>
    <row r="168" spans="1:5" ht="38.25" customHeight="1">
      <c r="A168" s="51" t="s">
        <v>258</v>
      </c>
      <c r="B168" s="29" t="s">
        <v>259</v>
      </c>
      <c r="C168" s="8">
        <v>15875.4</v>
      </c>
      <c r="D168" s="8">
        <v>15875.4</v>
      </c>
      <c r="E168" s="7">
        <f t="shared" si="3"/>
        <v>100</v>
      </c>
    </row>
    <row r="169" spans="1:5" ht="47.25" customHeight="1">
      <c r="A169" s="51" t="s">
        <v>167</v>
      </c>
      <c r="B169" s="29" t="s">
        <v>150</v>
      </c>
      <c r="C169" s="8">
        <v>17298</v>
      </c>
      <c r="D169" s="8">
        <v>17298</v>
      </c>
      <c r="E169" s="7">
        <f t="shared" si="3"/>
        <v>100</v>
      </c>
    </row>
    <row r="170" spans="1:5" ht="47.25" customHeight="1">
      <c r="A170" s="51" t="s">
        <v>260</v>
      </c>
      <c r="B170" s="29" t="s">
        <v>257</v>
      </c>
      <c r="C170" s="8">
        <v>43053.6</v>
      </c>
      <c r="D170" s="8">
        <v>43053.6</v>
      </c>
      <c r="E170" s="7">
        <f t="shared" si="3"/>
        <v>100</v>
      </c>
    </row>
    <row r="171" spans="1:5" ht="43.5" customHeight="1">
      <c r="A171" s="51" t="s">
        <v>357</v>
      </c>
      <c r="B171" s="29" t="s">
        <v>150</v>
      </c>
      <c r="C171" s="8">
        <v>3981.3</v>
      </c>
      <c r="D171" s="8">
        <v>3981.3</v>
      </c>
      <c r="E171" s="7">
        <f t="shared" si="3"/>
        <v>100</v>
      </c>
    </row>
    <row r="172" spans="1:5" ht="30.75" customHeight="1">
      <c r="A172" s="51" t="s">
        <v>176</v>
      </c>
      <c r="B172" s="29" t="s">
        <v>150</v>
      </c>
      <c r="C172" s="8">
        <v>1296.1</v>
      </c>
      <c r="D172" s="8">
        <v>1296.1</v>
      </c>
      <c r="E172" s="7">
        <f t="shared" si="3"/>
        <v>100</v>
      </c>
    </row>
    <row r="173" spans="1:5" ht="38.25" customHeight="1">
      <c r="A173" s="51" t="s">
        <v>403</v>
      </c>
      <c r="B173" s="29" t="s">
        <v>257</v>
      </c>
      <c r="C173" s="8">
        <v>2244.6</v>
      </c>
      <c r="D173" s="8">
        <v>2244.6</v>
      </c>
      <c r="E173" s="7">
        <f t="shared" si="3"/>
        <v>100</v>
      </c>
    </row>
    <row r="174" spans="1:5" ht="38.25" customHeight="1">
      <c r="A174" s="51" t="s">
        <v>358</v>
      </c>
      <c r="B174" s="29" t="s">
        <v>150</v>
      </c>
      <c r="C174" s="8">
        <v>12943.7</v>
      </c>
      <c r="D174" s="8">
        <v>12943.7</v>
      </c>
      <c r="E174" s="7">
        <f t="shared" si="3"/>
        <v>100</v>
      </c>
    </row>
    <row r="175" spans="1:5" ht="52.5" customHeight="1">
      <c r="A175" s="51" t="s">
        <v>190</v>
      </c>
      <c r="B175" s="29" t="s">
        <v>189</v>
      </c>
      <c r="C175" s="7">
        <v>2485.3</v>
      </c>
      <c r="D175" s="8">
        <v>2485.3</v>
      </c>
      <c r="E175" s="8">
        <v>0</v>
      </c>
    </row>
    <row r="176" spans="1:5" ht="21" customHeight="1">
      <c r="A176" s="51" t="s">
        <v>47</v>
      </c>
      <c r="B176" s="29" t="s">
        <v>149</v>
      </c>
      <c r="C176" s="7">
        <f>C177+C179+C181+C183+C185+C187+C188+C190+C194+C192</f>
        <v>317424.80000000005</v>
      </c>
      <c r="D176" s="7">
        <f>D177+D179+D181+D183+D185+D187+D188+D190+D194+D192</f>
        <v>311641.30000000005</v>
      </c>
      <c r="E176" s="7">
        <f t="shared" si="3"/>
        <v>98.17799365393</v>
      </c>
    </row>
    <row r="177" spans="1:5" ht="38.25">
      <c r="A177" s="51" t="s">
        <v>133</v>
      </c>
      <c r="B177" s="29" t="s">
        <v>148</v>
      </c>
      <c r="C177" s="7">
        <f>C178</f>
        <v>12436.3</v>
      </c>
      <c r="D177" s="7">
        <f>D178</f>
        <v>12420.3</v>
      </c>
      <c r="E177" s="7">
        <f t="shared" si="3"/>
        <v>99.87134437091419</v>
      </c>
    </row>
    <row r="178" spans="1:5" ht="51">
      <c r="A178" s="51" t="s">
        <v>132</v>
      </c>
      <c r="B178" s="29" t="s">
        <v>147</v>
      </c>
      <c r="C178" s="8">
        <v>12436.3</v>
      </c>
      <c r="D178" s="8">
        <v>12420.3</v>
      </c>
      <c r="E178" s="7">
        <f t="shared" si="3"/>
        <v>99.87134437091419</v>
      </c>
    </row>
    <row r="179" spans="1:5" ht="38.25">
      <c r="A179" s="51" t="s">
        <v>134</v>
      </c>
      <c r="B179" s="29" t="s">
        <v>146</v>
      </c>
      <c r="C179" s="8">
        <f>C180</f>
        <v>6465</v>
      </c>
      <c r="D179" s="8">
        <f>D180</f>
        <v>6114</v>
      </c>
      <c r="E179" s="7">
        <f t="shared" si="3"/>
        <v>94.57076566125289</v>
      </c>
    </row>
    <row r="180" spans="1:5" ht="38.25">
      <c r="A180" s="51" t="s">
        <v>170</v>
      </c>
      <c r="B180" s="29" t="s">
        <v>145</v>
      </c>
      <c r="C180" s="8">
        <v>6465</v>
      </c>
      <c r="D180" s="8">
        <v>6114</v>
      </c>
      <c r="E180" s="7">
        <f t="shared" si="3"/>
        <v>94.57076566125289</v>
      </c>
    </row>
    <row r="181" spans="1:5" ht="24" customHeight="1">
      <c r="A181" s="51" t="s">
        <v>121</v>
      </c>
      <c r="B181" s="29" t="s">
        <v>159</v>
      </c>
      <c r="C181" s="8">
        <f>C182</f>
        <v>4259.7</v>
      </c>
      <c r="D181" s="8">
        <f>D182</f>
        <v>4259.7</v>
      </c>
      <c r="E181" s="7">
        <f t="shared" si="3"/>
        <v>100</v>
      </c>
    </row>
    <row r="182" spans="1:5" ht="30" customHeight="1">
      <c r="A182" s="51" t="s">
        <v>122</v>
      </c>
      <c r="B182" s="29" t="s">
        <v>160</v>
      </c>
      <c r="C182" s="8">
        <v>4259.7</v>
      </c>
      <c r="D182" s="8">
        <v>4259.7</v>
      </c>
      <c r="E182" s="7">
        <f t="shared" si="3"/>
        <v>100</v>
      </c>
    </row>
    <row r="183" spans="1:5" ht="41.25" customHeight="1">
      <c r="A183" s="51" t="s">
        <v>138</v>
      </c>
      <c r="B183" s="29" t="s">
        <v>161</v>
      </c>
      <c r="C183" s="8">
        <f>C184</f>
        <v>9763.1</v>
      </c>
      <c r="D183" s="8">
        <f>D184</f>
        <v>9763.1</v>
      </c>
      <c r="E183" s="7">
        <f t="shared" si="3"/>
        <v>100</v>
      </c>
    </row>
    <row r="184" spans="1:5" ht="39" customHeight="1">
      <c r="A184" s="51" t="s">
        <v>139</v>
      </c>
      <c r="B184" s="29" t="s">
        <v>162</v>
      </c>
      <c r="C184" s="8">
        <v>9763.1</v>
      </c>
      <c r="D184" s="8">
        <v>9763.1</v>
      </c>
      <c r="E184" s="7">
        <f t="shared" si="3"/>
        <v>100</v>
      </c>
    </row>
    <row r="185" spans="1:5" ht="30.75" customHeight="1">
      <c r="A185" s="51" t="s">
        <v>163</v>
      </c>
      <c r="B185" s="29" t="s">
        <v>164</v>
      </c>
      <c r="C185" s="8">
        <f>C186</f>
        <v>8.6</v>
      </c>
      <c r="D185" s="8">
        <f>D186</f>
        <v>8.6</v>
      </c>
      <c r="E185" s="7">
        <f t="shared" si="3"/>
        <v>100</v>
      </c>
    </row>
    <row r="186" spans="1:5" ht="38.25">
      <c r="A186" s="51" t="s">
        <v>165</v>
      </c>
      <c r="B186" s="29" t="s">
        <v>166</v>
      </c>
      <c r="C186" s="8">
        <v>8.6</v>
      </c>
      <c r="D186" s="8">
        <v>8.6</v>
      </c>
      <c r="E186" s="7">
        <f t="shared" si="3"/>
        <v>100</v>
      </c>
    </row>
    <row r="187" spans="1:5" ht="25.5">
      <c r="A187" s="1" t="s">
        <v>261</v>
      </c>
      <c r="B187" s="2" t="s">
        <v>262</v>
      </c>
      <c r="C187" s="38">
        <v>1043.1</v>
      </c>
      <c r="D187" s="8">
        <v>1043.1</v>
      </c>
      <c r="E187" s="7">
        <f t="shared" si="3"/>
        <v>100</v>
      </c>
    </row>
    <row r="188" spans="1:5" ht="38.25">
      <c r="A188" s="46" t="s">
        <v>344</v>
      </c>
      <c r="B188" s="49" t="s">
        <v>348</v>
      </c>
      <c r="C188" s="38">
        <f>C189</f>
        <v>16288</v>
      </c>
      <c r="D188" s="8">
        <f>D189</f>
        <v>14511.2</v>
      </c>
      <c r="E188" s="7">
        <f t="shared" si="3"/>
        <v>89.09135559921415</v>
      </c>
    </row>
    <row r="189" spans="1:5" ht="38.25">
      <c r="A189" s="46" t="s">
        <v>345</v>
      </c>
      <c r="B189" s="49" t="s">
        <v>349</v>
      </c>
      <c r="C189" s="38">
        <v>16288</v>
      </c>
      <c r="D189" s="8">
        <v>14511.2</v>
      </c>
      <c r="E189" s="7">
        <f t="shared" si="3"/>
        <v>89.09135559921415</v>
      </c>
    </row>
    <row r="190" spans="1:5" ht="38.25">
      <c r="A190" s="46" t="s">
        <v>346</v>
      </c>
      <c r="B190" s="49" t="s">
        <v>350</v>
      </c>
      <c r="C190" s="38">
        <f>C191</f>
        <v>11398.2</v>
      </c>
      <c r="D190" s="8">
        <f>D191</f>
        <v>8161.4</v>
      </c>
      <c r="E190" s="7">
        <f t="shared" si="3"/>
        <v>71.60253373339648</v>
      </c>
    </row>
    <row r="191" spans="1:5" ht="38.25">
      <c r="A191" s="46" t="s">
        <v>347</v>
      </c>
      <c r="B191" s="49" t="s">
        <v>351</v>
      </c>
      <c r="C191" s="38">
        <v>11398.2</v>
      </c>
      <c r="D191" s="8">
        <v>8161.4</v>
      </c>
      <c r="E191" s="7">
        <f t="shared" si="3"/>
        <v>71.60253373339648</v>
      </c>
    </row>
    <row r="192" spans="1:5" ht="12.75">
      <c r="A192" s="46" t="s">
        <v>394</v>
      </c>
      <c r="B192" s="49" t="s">
        <v>397</v>
      </c>
      <c r="C192" s="38">
        <f>C193</f>
        <v>213.3</v>
      </c>
      <c r="D192" s="8">
        <f>D193</f>
        <v>149.4</v>
      </c>
      <c r="E192" s="7">
        <f t="shared" si="3"/>
        <v>70.042194092827</v>
      </c>
    </row>
    <row r="193" spans="1:5" ht="25.5">
      <c r="A193" s="46" t="s">
        <v>395</v>
      </c>
      <c r="B193" s="49" t="s">
        <v>396</v>
      </c>
      <c r="C193" s="38">
        <v>213.3</v>
      </c>
      <c r="D193" s="8">
        <v>149.4</v>
      </c>
      <c r="E193" s="7">
        <f t="shared" si="3"/>
        <v>70.042194092827</v>
      </c>
    </row>
    <row r="194" spans="1:5" ht="12.75">
      <c r="A194" s="51" t="s">
        <v>48</v>
      </c>
      <c r="B194" s="29" t="s">
        <v>144</v>
      </c>
      <c r="C194" s="7">
        <f>C195</f>
        <v>255549.50000000006</v>
      </c>
      <c r="D194" s="7">
        <f>D195</f>
        <v>255210.50000000003</v>
      </c>
      <c r="E194" s="7">
        <f t="shared" si="3"/>
        <v>99.86734468273268</v>
      </c>
    </row>
    <row r="195" spans="1:5" ht="12.75">
      <c r="A195" s="51" t="s">
        <v>57</v>
      </c>
      <c r="B195" s="29" t="s">
        <v>143</v>
      </c>
      <c r="C195" s="7">
        <f>C196+C197+C199+C200+C201+C202+C203+C205+C198+C204+C206+C207+C208+C209+C210</f>
        <v>255549.50000000006</v>
      </c>
      <c r="D195" s="7">
        <f>D196+D197+D199+D200+D201+D202+D203+D205+D198+D204+D206+D207+D208+D209+D210</f>
        <v>255210.50000000003</v>
      </c>
      <c r="E195" s="7">
        <f t="shared" si="3"/>
        <v>99.86734468273268</v>
      </c>
    </row>
    <row r="196" spans="1:5" ht="38.25">
      <c r="A196" s="51" t="s">
        <v>171</v>
      </c>
      <c r="B196" s="29" t="s">
        <v>143</v>
      </c>
      <c r="C196" s="8">
        <v>682.7</v>
      </c>
      <c r="D196" s="8">
        <v>682.7</v>
      </c>
      <c r="E196" s="7">
        <f t="shared" si="3"/>
        <v>100</v>
      </c>
    </row>
    <row r="197" spans="1:5" ht="38.25">
      <c r="A197" s="51" t="s">
        <v>172</v>
      </c>
      <c r="B197" s="29" t="s">
        <v>143</v>
      </c>
      <c r="C197" s="8">
        <v>611.9</v>
      </c>
      <c r="D197" s="8">
        <v>611.3</v>
      </c>
      <c r="E197" s="7">
        <f t="shared" si="3"/>
        <v>99.90194476221605</v>
      </c>
    </row>
    <row r="198" spans="1:5" ht="38.25">
      <c r="A198" s="51" t="s">
        <v>173</v>
      </c>
      <c r="B198" s="29" t="s">
        <v>143</v>
      </c>
      <c r="C198" s="8">
        <v>1500</v>
      </c>
      <c r="D198" s="8">
        <v>1493.7</v>
      </c>
      <c r="E198" s="7">
        <f t="shared" si="3"/>
        <v>99.58</v>
      </c>
    </row>
    <row r="199" spans="1:5" ht="38.25">
      <c r="A199" s="51" t="s">
        <v>174</v>
      </c>
      <c r="B199" s="29" t="s">
        <v>143</v>
      </c>
      <c r="C199" s="8">
        <v>1399.5</v>
      </c>
      <c r="D199" s="8">
        <v>1399.5</v>
      </c>
      <c r="E199" s="7">
        <f t="shared" si="3"/>
        <v>100</v>
      </c>
    </row>
    <row r="200" spans="1:5" ht="76.5">
      <c r="A200" s="51" t="s">
        <v>175</v>
      </c>
      <c r="B200" s="29" t="s">
        <v>143</v>
      </c>
      <c r="C200" s="8">
        <v>611.9</v>
      </c>
      <c r="D200" s="8">
        <v>611.5</v>
      </c>
      <c r="E200" s="7">
        <f t="shared" si="3"/>
        <v>99.93462984147737</v>
      </c>
    </row>
    <row r="201" spans="1:5" ht="38.25">
      <c r="A201" s="51" t="s">
        <v>137</v>
      </c>
      <c r="B201" s="29" t="s">
        <v>143</v>
      </c>
      <c r="C201" s="8">
        <v>24.5</v>
      </c>
      <c r="D201" s="8">
        <v>24.5</v>
      </c>
      <c r="E201" s="7">
        <f t="shared" si="3"/>
        <v>100</v>
      </c>
    </row>
    <row r="202" spans="1:5" ht="51">
      <c r="A202" s="51" t="s">
        <v>362</v>
      </c>
      <c r="B202" s="29" t="s">
        <v>143</v>
      </c>
      <c r="C202" s="7">
        <v>23821.2</v>
      </c>
      <c r="D202" s="8">
        <v>23821.2</v>
      </c>
      <c r="E202" s="7">
        <f t="shared" si="3"/>
        <v>100</v>
      </c>
    </row>
    <row r="203" spans="1:5" ht="38.25">
      <c r="A203" s="51" t="s">
        <v>135</v>
      </c>
      <c r="B203" s="29" t="s">
        <v>143</v>
      </c>
      <c r="C203" s="7">
        <v>250.5</v>
      </c>
      <c r="D203" s="8">
        <v>250.5</v>
      </c>
      <c r="E203" s="7">
        <f t="shared" si="3"/>
        <v>100</v>
      </c>
    </row>
    <row r="204" spans="1:5" ht="38.25">
      <c r="A204" s="51" t="s">
        <v>193</v>
      </c>
      <c r="B204" s="29" t="s">
        <v>143</v>
      </c>
      <c r="C204" s="7">
        <v>114</v>
      </c>
      <c r="D204" s="8">
        <v>114</v>
      </c>
      <c r="E204" s="8">
        <v>0</v>
      </c>
    </row>
    <row r="205" spans="1:5" ht="89.25">
      <c r="A205" s="51" t="s">
        <v>136</v>
      </c>
      <c r="B205" s="29" t="s">
        <v>143</v>
      </c>
      <c r="C205" s="7">
        <v>222448.1</v>
      </c>
      <c r="D205" s="8">
        <v>222448.1</v>
      </c>
      <c r="E205" s="7">
        <f t="shared" si="3"/>
        <v>100</v>
      </c>
    </row>
    <row r="206" spans="1:5" ht="69.75" customHeight="1">
      <c r="A206" s="51" t="s">
        <v>194</v>
      </c>
      <c r="B206" s="29" t="s">
        <v>143</v>
      </c>
      <c r="C206" s="7">
        <v>0.2</v>
      </c>
      <c r="D206" s="8">
        <v>0.2</v>
      </c>
      <c r="E206" s="7">
        <f t="shared" si="3"/>
        <v>100</v>
      </c>
    </row>
    <row r="207" spans="1:5" ht="56.25" customHeight="1">
      <c r="A207" s="51" t="s">
        <v>360</v>
      </c>
      <c r="B207" s="29" t="s">
        <v>143</v>
      </c>
      <c r="C207" s="7">
        <v>58.7</v>
      </c>
      <c r="D207" s="8">
        <v>28.5</v>
      </c>
      <c r="E207" s="7">
        <f t="shared" si="3"/>
        <v>48.55195911413969</v>
      </c>
    </row>
    <row r="208" spans="1:5" ht="66.75" customHeight="1">
      <c r="A208" s="51" t="s">
        <v>359</v>
      </c>
      <c r="B208" s="29" t="s">
        <v>143</v>
      </c>
      <c r="C208" s="7">
        <v>1259.6</v>
      </c>
      <c r="D208" s="8">
        <v>969.5</v>
      </c>
      <c r="E208" s="7">
        <f t="shared" si="3"/>
        <v>76.96887900920927</v>
      </c>
    </row>
    <row r="209" spans="1:5" ht="46.5" customHeight="1">
      <c r="A209" s="51" t="s">
        <v>401</v>
      </c>
      <c r="B209" s="29" t="s">
        <v>143</v>
      </c>
      <c r="C209" s="7">
        <v>2565.7</v>
      </c>
      <c r="D209" s="8">
        <v>2554.3</v>
      </c>
      <c r="E209" s="7">
        <f t="shared" si="3"/>
        <v>99.5556768133453</v>
      </c>
    </row>
    <row r="210" spans="1:5" ht="50.25" customHeight="1">
      <c r="A210" s="51" t="s">
        <v>402</v>
      </c>
      <c r="B210" s="29" t="s">
        <v>143</v>
      </c>
      <c r="C210" s="7">
        <v>201</v>
      </c>
      <c r="D210" s="8">
        <v>201</v>
      </c>
      <c r="E210" s="7">
        <f t="shared" si="3"/>
        <v>100</v>
      </c>
    </row>
    <row r="211" spans="1:5" ht="12" customHeight="1">
      <c r="A211" s="51" t="s">
        <v>49</v>
      </c>
      <c r="B211" s="29" t="s">
        <v>142</v>
      </c>
      <c r="C211" s="7">
        <f>C214</f>
        <v>23400</v>
      </c>
      <c r="D211" s="7">
        <f>D214</f>
        <v>23400</v>
      </c>
      <c r="E211" s="7">
        <f t="shared" si="3"/>
        <v>100</v>
      </c>
    </row>
    <row r="212" spans="1:5" ht="38.25" hidden="1">
      <c r="A212" s="51" t="s">
        <v>75</v>
      </c>
      <c r="B212" s="29" t="s">
        <v>141</v>
      </c>
      <c r="C212" s="7">
        <f>C213</f>
        <v>0</v>
      </c>
      <c r="D212" s="7">
        <f>D213</f>
        <v>0</v>
      </c>
      <c r="E212" s="7" t="e">
        <f t="shared" si="3"/>
        <v>#DIV/0!</v>
      </c>
    </row>
    <row r="213" spans="1:5" ht="38.25" hidden="1">
      <c r="A213" s="51" t="s">
        <v>76</v>
      </c>
      <c r="B213" s="29" t="s">
        <v>140</v>
      </c>
      <c r="C213" s="8">
        <v>0</v>
      </c>
      <c r="D213" s="8">
        <v>0</v>
      </c>
      <c r="E213" s="7" t="e">
        <f t="shared" si="3"/>
        <v>#DIV/0!</v>
      </c>
    </row>
    <row r="214" spans="1:5" ht="25.5">
      <c r="A214" s="52" t="s">
        <v>352</v>
      </c>
      <c r="B214" s="53" t="s">
        <v>354</v>
      </c>
      <c r="C214" s="8">
        <f>C215+C216</f>
        <v>23400</v>
      </c>
      <c r="D214" s="8">
        <f>D215+D216</f>
        <v>23400</v>
      </c>
      <c r="E214" s="7">
        <f t="shared" si="3"/>
        <v>100</v>
      </c>
    </row>
    <row r="215" spans="1:5" ht="25.5">
      <c r="A215" s="52" t="s">
        <v>353</v>
      </c>
      <c r="B215" s="53" t="s">
        <v>355</v>
      </c>
      <c r="C215" s="8">
        <v>11400</v>
      </c>
      <c r="D215" s="8">
        <v>11400</v>
      </c>
      <c r="E215" s="7">
        <f t="shared" si="3"/>
        <v>100</v>
      </c>
    </row>
    <row r="216" spans="1:5" ht="27.75" customHeight="1">
      <c r="A216" s="52" t="s">
        <v>398</v>
      </c>
      <c r="B216" s="53" t="s">
        <v>399</v>
      </c>
      <c r="C216" s="8">
        <v>12000</v>
      </c>
      <c r="D216" s="8">
        <v>12000</v>
      </c>
      <c r="E216" s="7">
        <f t="shared" si="3"/>
        <v>100</v>
      </c>
    </row>
    <row r="217" spans="1:5" ht="12.75">
      <c r="A217" s="54" t="s">
        <v>83</v>
      </c>
      <c r="B217" s="55" t="s">
        <v>84</v>
      </c>
      <c r="C217" s="56">
        <f>C218</f>
        <v>1151.8</v>
      </c>
      <c r="D217" s="56">
        <f>D218</f>
        <v>1188.8</v>
      </c>
      <c r="E217" s="7">
        <f t="shared" si="3"/>
        <v>103.21236325750998</v>
      </c>
    </row>
    <row r="218" spans="1:5" ht="12.75">
      <c r="A218" s="51" t="s">
        <v>356</v>
      </c>
      <c r="B218" s="29" t="s">
        <v>263</v>
      </c>
      <c r="C218" s="56">
        <v>1151.8</v>
      </c>
      <c r="D218" s="10">
        <v>1188.8</v>
      </c>
      <c r="E218" s="10"/>
    </row>
    <row r="219" spans="1:5" ht="38.25">
      <c r="A219" s="52" t="s">
        <v>182</v>
      </c>
      <c r="B219" s="57" t="s">
        <v>185</v>
      </c>
      <c r="C219" s="58"/>
      <c r="D219" s="10">
        <f>D220</f>
        <v>9.2</v>
      </c>
      <c r="E219" s="10"/>
    </row>
    <row r="220" spans="1:5" ht="39">
      <c r="A220" s="52" t="s">
        <v>183</v>
      </c>
      <c r="B220" s="57" t="s">
        <v>400</v>
      </c>
      <c r="C220" s="58"/>
      <c r="D220" s="11">
        <v>9.2</v>
      </c>
      <c r="E220" s="11"/>
    </row>
    <row r="221" spans="1:5" ht="26.25">
      <c r="A221" s="52" t="s">
        <v>184</v>
      </c>
      <c r="B221" s="57" t="s">
        <v>186</v>
      </c>
      <c r="C221" s="58"/>
      <c r="D221" s="10">
        <f>SUM(D222:D223)</f>
        <v>-812.6</v>
      </c>
      <c r="E221" s="11"/>
    </row>
    <row r="222" spans="1:5" ht="26.25">
      <c r="A222" s="46" t="s">
        <v>188</v>
      </c>
      <c r="B222" s="47" t="s">
        <v>187</v>
      </c>
      <c r="C222" s="39"/>
      <c r="D222" s="10">
        <v>-733</v>
      </c>
      <c r="E222" s="11"/>
    </row>
    <row r="223" spans="1:5" ht="26.25">
      <c r="A223" s="46" t="s">
        <v>265</v>
      </c>
      <c r="B223" s="47" t="s">
        <v>264</v>
      </c>
      <c r="C223" s="39"/>
      <c r="D223" s="10">
        <v>-79.6</v>
      </c>
      <c r="E223" s="11"/>
    </row>
    <row r="224" spans="1:2" ht="12.75">
      <c r="A224" s="33"/>
      <c r="B224" s="34"/>
    </row>
    <row r="225" spans="1:2" ht="12.75">
      <c r="A225" s="33"/>
      <c r="B225" s="34"/>
    </row>
    <row r="226" spans="1:2" ht="12.75">
      <c r="A226" s="33"/>
      <c r="B226" s="34"/>
    </row>
    <row r="227" spans="1:2" ht="12.75">
      <c r="A227" s="33"/>
      <c r="B227" s="34"/>
    </row>
    <row r="228" spans="1:2" ht="12.75">
      <c r="A228" s="33"/>
      <c r="B228" s="34"/>
    </row>
    <row r="229" spans="1:2" ht="12.75">
      <c r="A229" s="33"/>
      <c r="B229" s="34"/>
    </row>
    <row r="230" spans="1:2" ht="12.75">
      <c r="A230" s="33"/>
      <c r="B230" s="34"/>
    </row>
    <row r="231" spans="1:2" ht="12.75">
      <c r="A231" s="33"/>
      <c r="B231" s="34"/>
    </row>
    <row r="232" spans="1:2" ht="12.75">
      <c r="A232" s="33"/>
      <c r="B232" s="34"/>
    </row>
    <row r="233" spans="1:2" ht="12.75">
      <c r="A233" s="33"/>
      <c r="B233" s="34"/>
    </row>
    <row r="234" spans="1:2" ht="12.75">
      <c r="A234" s="33"/>
      <c r="B234" s="34"/>
    </row>
    <row r="235" spans="1:2" ht="12.75">
      <c r="A235" s="33"/>
      <c r="B235" s="34"/>
    </row>
    <row r="236" spans="1:2" ht="12.75">
      <c r="A236" s="33"/>
      <c r="B236" s="34"/>
    </row>
    <row r="237" spans="1:2" ht="12.75">
      <c r="A237" s="33"/>
      <c r="B237" s="34"/>
    </row>
    <row r="238" spans="1:2" ht="12.75">
      <c r="A238" s="33"/>
      <c r="B238" s="34"/>
    </row>
    <row r="239" spans="1:2" ht="12.75">
      <c r="A239" s="33"/>
      <c r="B239" s="34"/>
    </row>
    <row r="240" spans="1:2" ht="12.75">
      <c r="A240" s="33"/>
      <c r="B240" s="34"/>
    </row>
    <row r="241" spans="1:2" ht="12.75">
      <c r="A241" s="33"/>
      <c r="B241" s="34"/>
    </row>
    <row r="242" spans="1:2" ht="12.75">
      <c r="A242" s="33"/>
      <c r="B242" s="34"/>
    </row>
    <row r="243" spans="1:2" ht="12.75">
      <c r="A243" s="33"/>
      <c r="B243" s="34"/>
    </row>
    <row r="244" spans="1:2" ht="12.75">
      <c r="A244" s="33"/>
      <c r="B244" s="34"/>
    </row>
    <row r="245" spans="1:2" ht="12.75">
      <c r="A245" s="33"/>
      <c r="B245" s="34"/>
    </row>
    <row r="246" spans="1:2" ht="12.75">
      <c r="A246" s="33"/>
      <c r="B246" s="34"/>
    </row>
    <row r="247" spans="1:2" ht="12.75">
      <c r="A247" s="33"/>
      <c r="B247" s="34"/>
    </row>
    <row r="248" spans="1:2" ht="12.75">
      <c r="A248" s="33"/>
      <c r="B248" s="34"/>
    </row>
    <row r="249" spans="1:2" ht="12.75">
      <c r="A249" s="33"/>
      <c r="B249" s="34"/>
    </row>
    <row r="250" spans="1:2" ht="12.75">
      <c r="A250" s="33"/>
      <c r="B250" s="34"/>
    </row>
    <row r="251" spans="1:2" ht="12.75">
      <c r="A251" s="33"/>
      <c r="B251" s="34"/>
    </row>
    <row r="252" spans="1:2" ht="12.75">
      <c r="A252" s="33"/>
      <c r="B252" s="34"/>
    </row>
    <row r="253" spans="1:2" ht="12.75">
      <c r="A253" s="33"/>
      <c r="B253" s="34"/>
    </row>
    <row r="254" spans="1:2" ht="12.75">
      <c r="A254" s="33"/>
      <c r="B254" s="34"/>
    </row>
    <row r="255" spans="1:2" ht="12.75">
      <c r="A255" s="33"/>
      <c r="B255" s="34"/>
    </row>
    <row r="256" spans="1:2" ht="12.75">
      <c r="A256" s="33"/>
      <c r="B256" s="34"/>
    </row>
    <row r="257" spans="1:2" ht="12.75">
      <c r="A257" s="33"/>
      <c r="B257" s="34"/>
    </row>
    <row r="258" spans="1:2" ht="12.75">
      <c r="A258" s="33"/>
      <c r="B258" s="34"/>
    </row>
    <row r="259" spans="1:2" ht="12.75">
      <c r="A259" s="33"/>
      <c r="B259" s="34"/>
    </row>
    <row r="260" spans="1:2" ht="12.75">
      <c r="A260" s="33"/>
      <c r="B260" s="34"/>
    </row>
    <row r="261" spans="1:2" ht="12.75">
      <c r="A261" s="33"/>
      <c r="B261" s="34"/>
    </row>
    <row r="262" spans="1:2" ht="12.75">
      <c r="A262" s="33"/>
      <c r="B262" s="34"/>
    </row>
    <row r="263" spans="1:2" ht="12.75">
      <c r="A263" s="33"/>
      <c r="B263" s="34"/>
    </row>
    <row r="264" spans="1:2" ht="12.75">
      <c r="A264" s="33"/>
      <c r="B264" s="34"/>
    </row>
    <row r="265" spans="1:2" ht="12.75">
      <c r="A265" s="33"/>
      <c r="B265" s="34"/>
    </row>
    <row r="266" spans="1:2" ht="12.75">
      <c r="A266" s="33"/>
      <c r="B266" s="34"/>
    </row>
    <row r="267" spans="1:2" ht="12.75">
      <c r="A267" s="33"/>
      <c r="B267" s="34"/>
    </row>
    <row r="268" spans="1:2" ht="12.75">
      <c r="A268" s="33"/>
      <c r="B268" s="34"/>
    </row>
    <row r="269" spans="1:2" ht="12.75">
      <c r="A269" s="33"/>
      <c r="B269" s="34"/>
    </row>
    <row r="270" spans="1:2" ht="12.75">
      <c r="A270" s="33"/>
      <c r="B270" s="34"/>
    </row>
    <row r="271" spans="1:2" ht="12.75">
      <c r="A271" s="33"/>
      <c r="B271" s="34"/>
    </row>
    <row r="272" spans="1:2" ht="12.75">
      <c r="A272" s="33"/>
      <c r="B272" s="34"/>
    </row>
    <row r="273" spans="1:2" ht="12.75">
      <c r="A273" s="33"/>
      <c r="B273" s="34"/>
    </row>
    <row r="274" spans="1:2" ht="12.75">
      <c r="A274" s="33"/>
      <c r="B274" s="34"/>
    </row>
    <row r="275" spans="1:2" ht="12.75">
      <c r="A275" s="33"/>
      <c r="B275" s="34"/>
    </row>
    <row r="276" spans="1:2" ht="12.75">
      <c r="A276" s="33"/>
      <c r="B276" s="34"/>
    </row>
    <row r="277" spans="1:2" ht="12.75">
      <c r="A277" s="33"/>
      <c r="B277" s="34"/>
    </row>
    <row r="278" spans="1:2" ht="12.75">
      <c r="A278" s="33"/>
      <c r="B278" s="34"/>
    </row>
    <row r="279" spans="1:2" ht="12.75">
      <c r="A279" s="33"/>
      <c r="B279" s="34"/>
    </row>
    <row r="280" spans="1:2" ht="12.75">
      <c r="A280" s="33"/>
      <c r="B280" s="34"/>
    </row>
    <row r="281" spans="1:2" ht="12.75">
      <c r="A281" s="33"/>
      <c r="B281" s="34"/>
    </row>
    <row r="282" spans="1:2" ht="12.75">
      <c r="A282" s="33"/>
      <c r="B282" s="34"/>
    </row>
    <row r="283" spans="1:2" ht="12.75">
      <c r="A283" s="33"/>
      <c r="B283" s="34"/>
    </row>
    <row r="284" spans="1:2" ht="12.75">
      <c r="A284" s="33"/>
      <c r="B284" s="34"/>
    </row>
    <row r="285" spans="1:2" ht="12.75">
      <c r="A285" s="33"/>
      <c r="B285" s="34"/>
    </row>
    <row r="286" spans="1:2" ht="12.75">
      <c r="A286" s="33"/>
      <c r="B286" s="34"/>
    </row>
    <row r="287" spans="1:2" ht="12.75">
      <c r="A287" s="33"/>
      <c r="B287" s="34"/>
    </row>
    <row r="288" spans="1:2" ht="12.75">
      <c r="A288" s="33"/>
      <c r="B288" s="34"/>
    </row>
    <row r="289" spans="1:2" ht="12.75">
      <c r="A289" s="33"/>
      <c r="B289" s="34"/>
    </row>
    <row r="290" spans="1:2" ht="12.75">
      <c r="A290" s="33"/>
      <c r="B290" s="34"/>
    </row>
    <row r="291" spans="1:2" ht="12.75">
      <c r="A291" s="33"/>
      <c r="B291" s="34"/>
    </row>
    <row r="292" spans="1:2" ht="12.75">
      <c r="A292" s="33"/>
      <c r="B292" s="34"/>
    </row>
    <row r="293" spans="1:2" ht="12.75">
      <c r="A293" s="33"/>
      <c r="B293" s="34"/>
    </row>
    <row r="294" spans="1:2" ht="12.75">
      <c r="A294" s="33"/>
      <c r="B294" s="34"/>
    </row>
    <row r="295" spans="1:2" ht="12.75">
      <c r="A295" s="33"/>
      <c r="B295" s="34"/>
    </row>
    <row r="296" spans="1:2" ht="12.75">
      <c r="A296" s="33"/>
      <c r="B296" s="34"/>
    </row>
    <row r="297" spans="1:2" ht="12.75">
      <c r="A297" s="33"/>
      <c r="B297" s="34"/>
    </row>
    <row r="298" spans="1:2" ht="12.75">
      <c r="A298" s="33"/>
      <c r="B298" s="34"/>
    </row>
    <row r="299" spans="1:2" ht="12.75">
      <c r="A299" s="33"/>
      <c r="B299" s="34"/>
    </row>
    <row r="300" spans="1:2" ht="12.75">
      <c r="A300" s="33"/>
      <c r="B300" s="34"/>
    </row>
    <row r="301" spans="1:2" ht="12.75">
      <c r="A301" s="33"/>
      <c r="B301" s="34"/>
    </row>
    <row r="302" spans="1:2" ht="12.75">
      <c r="A302" s="33"/>
      <c r="B302" s="34"/>
    </row>
    <row r="303" spans="1:2" ht="12.75">
      <c r="A303" s="33"/>
      <c r="B303" s="34"/>
    </row>
    <row r="304" spans="1:2" ht="12.75">
      <c r="A304" s="33"/>
      <c r="B304" s="34"/>
    </row>
    <row r="305" spans="1:2" ht="12.75">
      <c r="A305" s="33"/>
      <c r="B305" s="34"/>
    </row>
    <row r="306" spans="1:2" ht="12.75">
      <c r="A306" s="33"/>
      <c r="B306" s="34"/>
    </row>
    <row r="307" spans="1:2" ht="12.75">
      <c r="A307" s="33"/>
      <c r="B307" s="34"/>
    </row>
    <row r="308" spans="1:2" ht="12.75">
      <c r="A308" s="33"/>
      <c r="B308" s="34"/>
    </row>
    <row r="309" spans="1:2" ht="12.75">
      <c r="A309" s="33"/>
      <c r="B309" s="34"/>
    </row>
    <row r="310" spans="1:2" ht="12.75">
      <c r="A310" s="33"/>
      <c r="B310" s="34"/>
    </row>
    <row r="311" spans="1:2" ht="12.75">
      <c r="A311" s="33"/>
      <c r="B311" s="34"/>
    </row>
    <row r="312" spans="1:2" ht="12.75">
      <c r="A312" s="33"/>
      <c r="B312" s="34"/>
    </row>
    <row r="313" spans="1:2" ht="12.75">
      <c r="A313" s="33"/>
      <c r="B313" s="34"/>
    </row>
    <row r="314" spans="1:2" ht="12.75">
      <c r="A314" s="33"/>
      <c r="B314" s="34"/>
    </row>
    <row r="315" spans="1:2" ht="12.75">
      <c r="A315" s="33"/>
      <c r="B315" s="34"/>
    </row>
    <row r="316" spans="1:2" ht="12.75">
      <c r="A316" s="33"/>
      <c r="B316" s="34"/>
    </row>
    <row r="317" spans="1:2" ht="12.75">
      <c r="A317" s="33"/>
      <c r="B317" s="34"/>
    </row>
    <row r="318" spans="1:2" ht="12.75">
      <c r="A318" s="33"/>
      <c r="B318" s="34"/>
    </row>
    <row r="319" spans="1:2" ht="12.75">
      <c r="A319" s="33"/>
      <c r="B319" s="34"/>
    </row>
    <row r="320" spans="1:2" ht="12.75">
      <c r="A320" s="33"/>
      <c r="B320" s="34"/>
    </row>
    <row r="321" spans="1:2" ht="12.75">
      <c r="A321" s="33"/>
      <c r="B321" s="34"/>
    </row>
    <row r="322" spans="1:2" ht="12.75">
      <c r="A322" s="33"/>
      <c r="B322" s="34"/>
    </row>
    <row r="323" spans="1:2" ht="12.75">
      <c r="A323" s="33"/>
      <c r="B323" s="34"/>
    </row>
    <row r="324" spans="1:2" ht="12.75">
      <c r="A324" s="33"/>
      <c r="B324" s="34"/>
    </row>
    <row r="325" spans="1:2" ht="12.75">
      <c r="A325" s="33"/>
      <c r="B325" s="34"/>
    </row>
    <row r="326" spans="1:2" ht="12.75">
      <c r="A326" s="33"/>
      <c r="B326" s="34"/>
    </row>
    <row r="327" spans="1:2" ht="12.75">
      <c r="A327" s="33"/>
      <c r="B327" s="34"/>
    </row>
    <row r="328" spans="1:2" ht="12.75">
      <c r="A328" s="33"/>
      <c r="B328" s="34"/>
    </row>
    <row r="329" spans="1:2" ht="12.75">
      <c r="A329" s="33"/>
      <c r="B329" s="34"/>
    </row>
    <row r="330" spans="1:2" ht="12.75">
      <c r="A330" s="33"/>
      <c r="B330" s="34"/>
    </row>
    <row r="331" spans="1:2" ht="12.75">
      <c r="A331" s="33"/>
      <c r="B331" s="34"/>
    </row>
    <row r="332" spans="1:2" ht="12.75">
      <c r="A332" s="33"/>
      <c r="B332" s="34"/>
    </row>
    <row r="333" spans="1:2" ht="12.75">
      <c r="A333" s="33"/>
      <c r="B333" s="34"/>
    </row>
    <row r="334" spans="1:2" ht="12.75">
      <c r="A334" s="33"/>
      <c r="B334" s="34"/>
    </row>
    <row r="335" spans="1:2" ht="12.75">
      <c r="A335" s="33"/>
      <c r="B335" s="34"/>
    </row>
    <row r="336" spans="1:2" ht="12.75">
      <c r="A336" s="33"/>
      <c r="B336" s="34"/>
    </row>
    <row r="337" spans="1:2" ht="12.75">
      <c r="A337" s="33"/>
      <c r="B337" s="34"/>
    </row>
    <row r="338" spans="1:2" ht="12.75">
      <c r="A338" s="33"/>
      <c r="B338" s="34"/>
    </row>
    <row r="339" spans="1:2" ht="12.75">
      <c r="A339" s="33"/>
      <c r="B339" s="34"/>
    </row>
    <row r="340" spans="1:2" ht="12.75">
      <c r="A340" s="33"/>
      <c r="B340" s="34"/>
    </row>
    <row r="341" spans="1:2" ht="12.75">
      <c r="A341" s="33"/>
      <c r="B341" s="34"/>
    </row>
    <row r="342" spans="1:2" ht="12.75">
      <c r="A342" s="33"/>
      <c r="B342" s="34"/>
    </row>
    <row r="343" spans="1:2" ht="12.75">
      <c r="A343" s="33"/>
      <c r="B343" s="34"/>
    </row>
    <row r="344" spans="1:2" ht="12.75">
      <c r="A344" s="33"/>
      <c r="B344" s="34"/>
    </row>
    <row r="345" spans="1:2" ht="12.75">
      <c r="A345" s="33"/>
      <c r="B345" s="34"/>
    </row>
    <row r="346" spans="1:2" ht="12.75">
      <c r="A346" s="33"/>
      <c r="B346" s="34"/>
    </row>
    <row r="347" spans="1:2" ht="12.75">
      <c r="A347" s="33"/>
      <c r="B347" s="34"/>
    </row>
    <row r="348" spans="1:2" ht="12.75">
      <c r="A348" s="33"/>
      <c r="B348" s="34"/>
    </row>
    <row r="349" spans="1:2" ht="12.75">
      <c r="A349" s="33"/>
      <c r="B349" s="34"/>
    </row>
    <row r="350" spans="1:2" ht="12.75">
      <c r="A350" s="33"/>
      <c r="B350" s="34"/>
    </row>
    <row r="351" spans="1:2" ht="12.75">
      <c r="A351" s="33"/>
      <c r="B351" s="34"/>
    </row>
    <row r="352" spans="1:2" ht="12.75">
      <c r="A352" s="33"/>
      <c r="B352" s="34"/>
    </row>
    <row r="353" spans="1:2" ht="12.75">
      <c r="A353" s="33"/>
      <c r="B353" s="34"/>
    </row>
    <row r="354" spans="1:2" ht="12.75">
      <c r="A354" s="33"/>
      <c r="B354" s="34"/>
    </row>
    <row r="355" spans="1:2" ht="12.75">
      <c r="A355" s="33"/>
      <c r="B355" s="34"/>
    </row>
    <row r="356" spans="1:2" ht="12.75">
      <c r="A356" s="33"/>
      <c r="B356" s="34"/>
    </row>
    <row r="357" spans="1:2" ht="12.75">
      <c r="A357" s="33"/>
      <c r="B357" s="34"/>
    </row>
    <row r="358" spans="1:2" ht="12.75">
      <c r="A358" s="33"/>
      <c r="B358" s="34"/>
    </row>
    <row r="359" spans="1:2" ht="12.75">
      <c r="A359" s="33"/>
      <c r="B359" s="34"/>
    </row>
    <row r="360" spans="1:2" ht="12.75">
      <c r="A360" s="33"/>
      <c r="B360" s="34"/>
    </row>
    <row r="361" spans="1:2" ht="12.75">
      <c r="A361" s="33"/>
      <c r="B361" s="34"/>
    </row>
    <row r="362" spans="1:2" ht="12.75">
      <c r="A362" s="33"/>
      <c r="B362" s="34"/>
    </row>
    <row r="363" spans="1:2" ht="12.75">
      <c r="A363" s="33"/>
      <c r="B363" s="34"/>
    </row>
    <row r="364" spans="1:2" ht="12.75">
      <c r="A364" s="33"/>
      <c r="B364" s="34"/>
    </row>
    <row r="365" spans="1:2" ht="12.75">
      <c r="A365" s="33"/>
      <c r="B365" s="34"/>
    </row>
    <row r="366" spans="1:2" ht="12.75">
      <c r="A366" s="33"/>
      <c r="B366" s="34"/>
    </row>
    <row r="367" spans="1:2" ht="12.75">
      <c r="A367" s="33"/>
      <c r="B367" s="34"/>
    </row>
    <row r="368" spans="1:2" ht="12.75">
      <c r="A368" s="33"/>
      <c r="B368" s="34"/>
    </row>
    <row r="369" spans="1:2" ht="12.75">
      <c r="A369" s="33"/>
      <c r="B369" s="34"/>
    </row>
    <row r="370" spans="1:2" ht="12.75">
      <c r="A370" s="33"/>
      <c r="B370" s="34"/>
    </row>
    <row r="371" spans="1:2" ht="12.75">
      <c r="A371" s="33"/>
      <c r="B371" s="34"/>
    </row>
    <row r="372" spans="1:2" ht="12.75">
      <c r="A372" s="33"/>
      <c r="B372" s="34"/>
    </row>
    <row r="373" spans="1:2" ht="12.75">
      <c r="A373" s="33"/>
      <c r="B373" s="34"/>
    </row>
    <row r="374" spans="1:2" ht="12.75">
      <c r="A374" s="33"/>
      <c r="B374" s="34"/>
    </row>
    <row r="375" spans="1:2" ht="12.75">
      <c r="A375" s="33"/>
      <c r="B375" s="34"/>
    </row>
    <row r="376" spans="1:2" ht="12.75">
      <c r="A376" s="33"/>
      <c r="B376" s="34"/>
    </row>
    <row r="377" spans="1:2" ht="12.75">
      <c r="A377" s="33"/>
      <c r="B377" s="34"/>
    </row>
    <row r="378" spans="1:2" ht="12.75">
      <c r="A378" s="33"/>
      <c r="B378" s="34"/>
    </row>
    <row r="379" spans="1:2" ht="12.75">
      <c r="A379" s="33"/>
      <c r="B379" s="34"/>
    </row>
    <row r="380" spans="1:2" ht="12.75">
      <c r="A380" s="33"/>
      <c r="B380" s="34"/>
    </row>
    <row r="381" spans="1:2" ht="12.75">
      <c r="A381" s="33"/>
      <c r="B381" s="34"/>
    </row>
    <row r="382" spans="1:2" ht="12.75">
      <c r="A382" s="33"/>
      <c r="B382" s="34"/>
    </row>
    <row r="383" spans="1:2" ht="12.75">
      <c r="A383" s="33"/>
      <c r="B383" s="34"/>
    </row>
    <row r="384" spans="1:2" ht="12.75">
      <c r="A384" s="33"/>
      <c r="B384" s="34"/>
    </row>
    <row r="385" spans="1:2" ht="12.75">
      <c r="A385" s="33"/>
      <c r="B385" s="34"/>
    </row>
    <row r="386" spans="1:2" ht="12.75">
      <c r="A386" s="33"/>
      <c r="B386" s="34"/>
    </row>
    <row r="387" spans="1:2" ht="12.75">
      <c r="A387" s="33"/>
      <c r="B387" s="34"/>
    </row>
    <row r="388" spans="1:2" ht="12.75">
      <c r="A388" s="33"/>
      <c r="B388" s="34"/>
    </row>
    <row r="389" spans="1:2" ht="12.75">
      <c r="A389" s="33"/>
      <c r="B389" s="34"/>
    </row>
    <row r="390" spans="1:2" ht="12.75">
      <c r="A390" s="33"/>
      <c r="B390" s="34"/>
    </row>
    <row r="391" spans="1:2" ht="12.75">
      <c r="A391" s="33"/>
      <c r="B391" s="34"/>
    </row>
    <row r="392" spans="1:2" ht="12.75">
      <c r="A392" s="33"/>
      <c r="B392" s="34"/>
    </row>
    <row r="393" spans="1:2" ht="12.75">
      <c r="A393" s="33"/>
      <c r="B393" s="34"/>
    </row>
    <row r="394" spans="1:2" ht="12.75">
      <c r="A394" s="33"/>
      <c r="B394" s="34"/>
    </row>
    <row r="395" spans="1:2" ht="12.75">
      <c r="A395" s="33"/>
      <c r="B395" s="34"/>
    </row>
    <row r="396" spans="1:2" ht="12.75">
      <c r="A396" s="33"/>
      <c r="B396" s="34"/>
    </row>
    <row r="397" spans="1:2" ht="12.75">
      <c r="A397" s="33"/>
      <c r="B397" s="34"/>
    </row>
    <row r="398" spans="1:2" ht="12.75">
      <c r="A398" s="33"/>
      <c r="B398" s="34"/>
    </row>
    <row r="399" spans="1:2" ht="12.75">
      <c r="A399" s="33"/>
      <c r="B399" s="34"/>
    </row>
    <row r="400" spans="1:2" ht="12.75">
      <c r="A400" s="33"/>
      <c r="B400" s="34"/>
    </row>
    <row r="401" spans="1:2" ht="12.75">
      <c r="A401" s="33"/>
      <c r="B401" s="34"/>
    </row>
    <row r="402" spans="1:2" ht="12.75">
      <c r="A402" s="33"/>
      <c r="B402" s="34"/>
    </row>
    <row r="403" spans="1:2" ht="12.75">
      <c r="A403" s="33"/>
      <c r="B403" s="34"/>
    </row>
    <row r="404" spans="1:2" ht="12.75">
      <c r="A404" s="33"/>
      <c r="B404" s="34"/>
    </row>
    <row r="405" spans="1:2" ht="12.75">
      <c r="A405" s="33"/>
      <c r="B405" s="34"/>
    </row>
    <row r="406" spans="1:2" ht="12.75">
      <c r="A406" s="33"/>
      <c r="B406" s="34"/>
    </row>
    <row r="407" spans="1:2" ht="12.75">
      <c r="A407" s="33"/>
      <c r="B407" s="34"/>
    </row>
    <row r="408" spans="1:2" ht="12.75">
      <c r="A408" s="33"/>
      <c r="B408" s="34"/>
    </row>
    <row r="409" spans="1:2" ht="12.75">
      <c r="A409" s="33"/>
      <c r="B409" s="34"/>
    </row>
    <row r="410" spans="1:2" ht="12.75">
      <c r="A410" s="33"/>
      <c r="B410" s="34"/>
    </row>
    <row r="411" spans="1:2" ht="12.75">
      <c r="A411" s="33"/>
      <c r="B411" s="34"/>
    </row>
    <row r="412" spans="1:2" ht="12.75">
      <c r="A412" s="33"/>
      <c r="B412" s="34"/>
    </row>
    <row r="413" spans="1:2" ht="12.75">
      <c r="A413" s="33"/>
      <c r="B413" s="34"/>
    </row>
    <row r="414" spans="1:2" ht="12.75">
      <c r="A414" s="33"/>
      <c r="B414" s="34"/>
    </row>
    <row r="415" spans="1:2" ht="12.75">
      <c r="A415" s="33"/>
      <c r="B415" s="34"/>
    </row>
    <row r="416" spans="1:2" ht="12.75">
      <c r="A416" s="33"/>
      <c r="B416" s="34"/>
    </row>
    <row r="417" spans="1:2" ht="12.75">
      <c r="A417" s="33"/>
      <c r="B417" s="34"/>
    </row>
    <row r="418" spans="1:2" ht="12.75">
      <c r="A418" s="33"/>
      <c r="B418" s="34"/>
    </row>
    <row r="419" spans="1:2" ht="12.75">
      <c r="A419" s="33"/>
      <c r="B419" s="34"/>
    </row>
    <row r="420" spans="1:2" ht="12.75">
      <c r="A420" s="33"/>
      <c r="B420" s="34"/>
    </row>
    <row r="421" spans="1:2" ht="12.75">
      <c r="A421" s="33"/>
      <c r="B421" s="34"/>
    </row>
    <row r="422" spans="1:2" ht="12.75">
      <c r="A422" s="33"/>
      <c r="B422" s="34"/>
    </row>
    <row r="423" spans="1:2" ht="12.75">
      <c r="A423" s="33"/>
      <c r="B423" s="34"/>
    </row>
    <row r="424" spans="1:2" ht="12.75">
      <c r="A424" s="33"/>
      <c r="B424" s="34"/>
    </row>
    <row r="425" spans="1:2" ht="12.75">
      <c r="A425" s="33"/>
      <c r="B425" s="34"/>
    </row>
    <row r="426" spans="1:2" ht="12.75">
      <c r="A426" s="33"/>
      <c r="B426" s="34"/>
    </row>
    <row r="427" spans="1:2" ht="12.75">
      <c r="A427" s="33"/>
      <c r="B427" s="34"/>
    </row>
    <row r="428" spans="1:2" ht="12.75">
      <c r="A428" s="33"/>
      <c r="B428" s="34"/>
    </row>
    <row r="429" spans="1:2" ht="12.75">
      <c r="A429" s="33"/>
      <c r="B429" s="34"/>
    </row>
    <row r="430" spans="1:2" ht="12.75">
      <c r="A430" s="33"/>
      <c r="B430" s="34"/>
    </row>
    <row r="431" spans="1:2" ht="12.75">
      <c r="A431" s="33"/>
      <c r="B431" s="34"/>
    </row>
    <row r="432" spans="1:2" ht="12.75">
      <c r="A432" s="33"/>
      <c r="B432" s="34"/>
    </row>
    <row r="433" spans="1:2" ht="12.75">
      <c r="A433" s="33"/>
      <c r="B433" s="34"/>
    </row>
    <row r="434" spans="1:2" ht="12.75">
      <c r="A434" s="33"/>
      <c r="B434" s="34"/>
    </row>
    <row r="435" spans="1:2" ht="12.75">
      <c r="A435" s="33"/>
      <c r="B435" s="34"/>
    </row>
    <row r="436" spans="1:2" ht="12.75">
      <c r="A436" s="33"/>
      <c r="B436" s="34"/>
    </row>
    <row r="437" spans="1:2" ht="12.75">
      <c r="A437" s="33"/>
      <c r="B437" s="34"/>
    </row>
    <row r="438" spans="1:2" ht="12.75">
      <c r="A438" s="33"/>
      <c r="B438" s="34"/>
    </row>
    <row r="439" spans="1:2" ht="12.75">
      <c r="A439" s="33"/>
      <c r="B439" s="34"/>
    </row>
    <row r="440" spans="1:2" ht="12.75">
      <c r="A440" s="33"/>
      <c r="B440" s="34"/>
    </row>
    <row r="441" spans="1:2" ht="12.75">
      <c r="A441" s="33"/>
      <c r="B441" s="34"/>
    </row>
    <row r="442" spans="1:2" ht="12.75">
      <c r="A442" s="33"/>
      <c r="B442" s="34"/>
    </row>
    <row r="443" spans="1:2" ht="12.75">
      <c r="A443" s="33"/>
      <c r="B443" s="34"/>
    </row>
    <row r="444" spans="1:2" ht="12.75">
      <c r="A444" s="33"/>
      <c r="B444" s="34"/>
    </row>
    <row r="445" spans="1:2" ht="12.75">
      <c r="A445" s="33"/>
      <c r="B445" s="34"/>
    </row>
    <row r="446" spans="1:2" ht="12.75">
      <c r="A446" s="33"/>
      <c r="B446" s="34"/>
    </row>
    <row r="447" spans="1:2" ht="12.75">
      <c r="A447" s="33"/>
      <c r="B447" s="34"/>
    </row>
    <row r="448" spans="1:2" ht="12.75">
      <c r="A448" s="33"/>
      <c r="B448" s="34"/>
    </row>
    <row r="449" spans="1:2" ht="12.75">
      <c r="A449" s="33"/>
      <c r="B449" s="34"/>
    </row>
    <row r="450" spans="1:2" ht="12.75">
      <c r="A450" s="33"/>
      <c r="B450" s="34"/>
    </row>
    <row r="451" spans="1:2" ht="12.75">
      <c r="A451" s="33"/>
      <c r="B451" s="34"/>
    </row>
    <row r="452" spans="1:2" ht="12.75">
      <c r="A452" s="33"/>
      <c r="B452" s="34"/>
    </row>
    <row r="453" spans="1:2" ht="12.75">
      <c r="A453" s="33"/>
      <c r="B453" s="34"/>
    </row>
    <row r="454" spans="1:2" ht="12.75">
      <c r="A454" s="33"/>
      <c r="B454" s="34"/>
    </row>
    <row r="455" spans="1:2" ht="12.75">
      <c r="A455" s="33"/>
      <c r="B455" s="34"/>
    </row>
    <row r="456" spans="1:2" ht="12.75">
      <c r="A456" s="33"/>
      <c r="B456" s="34"/>
    </row>
    <row r="457" spans="1:2" ht="12.75">
      <c r="A457" s="33"/>
      <c r="B457" s="34"/>
    </row>
    <row r="458" spans="1:2" ht="12.75">
      <c r="A458" s="33"/>
      <c r="B458" s="34"/>
    </row>
    <row r="459" spans="1:2" ht="12.75">
      <c r="A459" s="33"/>
      <c r="B459" s="34"/>
    </row>
    <row r="460" spans="1:2" ht="12.75">
      <c r="A460" s="33"/>
      <c r="B460" s="34"/>
    </row>
    <row r="461" spans="1:2" ht="12.75">
      <c r="A461" s="33"/>
      <c r="B461" s="34"/>
    </row>
    <row r="462" spans="1:2" ht="12.75">
      <c r="A462" s="33"/>
      <c r="B462" s="34"/>
    </row>
    <row r="463" spans="1:2" ht="12.75">
      <c r="A463" s="33"/>
      <c r="B463" s="34"/>
    </row>
    <row r="464" spans="1:2" ht="12.75">
      <c r="A464" s="33"/>
      <c r="B464" s="34"/>
    </row>
    <row r="465" spans="1:2" ht="12.75">
      <c r="A465" s="33"/>
      <c r="B465" s="34"/>
    </row>
    <row r="466" spans="1:2" ht="12.75">
      <c r="A466" s="33"/>
      <c r="B466" s="34"/>
    </row>
    <row r="467" spans="1:2" ht="12.75">
      <c r="A467" s="33"/>
      <c r="B467" s="34"/>
    </row>
    <row r="468" spans="1:2" ht="12.75">
      <c r="A468" s="33"/>
      <c r="B468" s="34"/>
    </row>
    <row r="469" spans="1:2" ht="12.75">
      <c r="A469" s="33"/>
      <c r="B469" s="34"/>
    </row>
    <row r="470" spans="1:2" ht="12.75">
      <c r="A470" s="33"/>
      <c r="B470" s="34"/>
    </row>
    <row r="471" spans="1:2" ht="12.75">
      <c r="A471" s="33"/>
      <c r="B471" s="34"/>
    </row>
    <row r="472" spans="1:2" ht="12.75">
      <c r="A472" s="33"/>
      <c r="B472" s="34"/>
    </row>
    <row r="473" spans="1:2" ht="12.75">
      <c r="A473" s="33"/>
      <c r="B473" s="34"/>
    </row>
    <row r="474" spans="1:2" ht="12.75">
      <c r="A474" s="33"/>
      <c r="B474" s="34"/>
    </row>
    <row r="475" spans="1:2" ht="12.75">
      <c r="A475" s="33"/>
      <c r="B475" s="34"/>
    </row>
    <row r="476" spans="1:2" ht="12.75">
      <c r="A476" s="33"/>
      <c r="B476" s="34"/>
    </row>
    <row r="477" spans="1:2" ht="12.75">
      <c r="A477" s="33"/>
      <c r="B477" s="34"/>
    </row>
    <row r="478" spans="1:2" ht="12.75">
      <c r="A478" s="33"/>
      <c r="B478" s="34"/>
    </row>
    <row r="479" spans="1:2" ht="12.75">
      <c r="A479" s="33"/>
      <c r="B479" s="34"/>
    </row>
    <row r="480" spans="1:2" ht="12.75">
      <c r="A480" s="33"/>
      <c r="B480" s="34"/>
    </row>
    <row r="481" spans="1:2" ht="12.75">
      <c r="A481" s="33"/>
      <c r="B481" s="34"/>
    </row>
    <row r="482" spans="1:2" ht="12.75">
      <c r="A482" s="33"/>
      <c r="B482" s="34"/>
    </row>
    <row r="483" spans="1:2" ht="12.75">
      <c r="A483" s="33"/>
      <c r="B483" s="34"/>
    </row>
    <row r="484" spans="1:2" ht="12.75">
      <c r="A484" s="33"/>
      <c r="B484" s="34"/>
    </row>
    <row r="485" spans="1:2" ht="12.75">
      <c r="A485" s="33"/>
      <c r="B485" s="34"/>
    </row>
    <row r="486" spans="1:2" ht="12.75">
      <c r="A486" s="33"/>
      <c r="B486" s="34"/>
    </row>
    <row r="487" spans="1:2" ht="12.75">
      <c r="A487" s="33"/>
      <c r="B487" s="34"/>
    </row>
    <row r="488" spans="1:2" ht="12.75">
      <c r="A488" s="33"/>
      <c r="B488" s="34"/>
    </row>
    <row r="489" spans="1:2" ht="12.75">
      <c r="A489" s="33"/>
      <c r="B489" s="34"/>
    </row>
    <row r="490" spans="1:2" ht="12.75">
      <c r="A490" s="33"/>
      <c r="B490" s="34"/>
    </row>
    <row r="491" spans="1:2" ht="12.75">
      <c r="A491" s="33"/>
      <c r="B491" s="34"/>
    </row>
    <row r="492" spans="1:2" ht="12.75">
      <c r="A492" s="33"/>
      <c r="B492" s="34"/>
    </row>
    <row r="493" spans="1:2" ht="12.75">
      <c r="A493" s="33"/>
      <c r="B493" s="34"/>
    </row>
    <row r="494" spans="1:2" ht="12.75">
      <c r="A494" s="33"/>
      <c r="B494" s="34"/>
    </row>
    <row r="495" spans="1:2" ht="12.75">
      <c r="A495" s="33"/>
      <c r="B495" s="34"/>
    </row>
    <row r="496" spans="1:2" ht="12.75">
      <c r="A496" s="33"/>
      <c r="B496" s="34"/>
    </row>
    <row r="497" spans="1:2" ht="12.75">
      <c r="A497" s="33"/>
      <c r="B497" s="34"/>
    </row>
    <row r="498" spans="1:2" ht="12.75">
      <c r="A498" s="33"/>
      <c r="B498" s="34"/>
    </row>
    <row r="499" spans="1:2" ht="12.75">
      <c r="A499" s="33"/>
      <c r="B499" s="34"/>
    </row>
    <row r="500" spans="1:2" ht="12.75">
      <c r="A500" s="33"/>
      <c r="B500" s="34"/>
    </row>
    <row r="501" spans="1:2" ht="12.75">
      <c r="A501" s="33"/>
      <c r="B501" s="34"/>
    </row>
    <row r="502" spans="1:2" ht="12.75">
      <c r="A502" s="33"/>
      <c r="B502" s="34"/>
    </row>
    <row r="503" spans="1:2" ht="12.75">
      <c r="A503" s="33"/>
      <c r="B503" s="34"/>
    </row>
    <row r="504" spans="1:2" ht="12.75">
      <c r="A504" s="33"/>
      <c r="B504" s="34"/>
    </row>
    <row r="505" spans="1:2" ht="12.75">
      <c r="A505" s="33"/>
      <c r="B505" s="34"/>
    </row>
    <row r="506" spans="1:2" ht="12.75">
      <c r="A506" s="33"/>
      <c r="B506" s="34"/>
    </row>
    <row r="507" spans="1:2" ht="12.75">
      <c r="A507" s="33"/>
      <c r="B507" s="34"/>
    </row>
    <row r="508" spans="1:2" ht="12.75">
      <c r="A508" s="33"/>
      <c r="B508" s="34"/>
    </row>
    <row r="509" spans="1:2" ht="12.75">
      <c r="A509" s="33"/>
      <c r="B509" s="34"/>
    </row>
    <row r="510" spans="1:2" ht="12.75">
      <c r="A510" s="33"/>
      <c r="B510" s="34"/>
    </row>
    <row r="511" spans="1:2" ht="12.75">
      <c r="A511" s="33"/>
      <c r="B511" s="34"/>
    </row>
    <row r="512" spans="1:2" ht="12.75">
      <c r="A512" s="33"/>
      <c r="B512" s="34"/>
    </row>
    <row r="513" spans="1:2" ht="12.75">
      <c r="A513" s="33"/>
      <c r="B513" s="34"/>
    </row>
    <row r="514" spans="1:2" ht="12.75">
      <c r="A514" s="33"/>
      <c r="B514" s="34"/>
    </row>
    <row r="515" spans="1:2" ht="12.75">
      <c r="A515" s="33"/>
      <c r="B515" s="34"/>
    </row>
    <row r="516" spans="1:2" ht="12.75">
      <c r="A516" s="33"/>
      <c r="B516" s="34"/>
    </row>
    <row r="517" spans="1:2" ht="12.75">
      <c r="A517" s="33"/>
      <c r="B517" s="34"/>
    </row>
    <row r="518" spans="1:2" ht="12.75">
      <c r="A518" s="33"/>
      <c r="B518" s="34"/>
    </row>
    <row r="519" spans="1:2" ht="12.75">
      <c r="A519" s="33"/>
      <c r="B519" s="34"/>
    </row>
    <row r="520" spans="1:2" ht="12.75">
      <c r="A520" s="33"/>
      <c r="B520" s="34"/>
    </row>
    <row r="521" spans="1:2" ht="12.75">
      <c r="A521" s="33"/>
      <c r="B521" s="34"/>
    </row>
    <row r="522" spans="1:2" ht="12.75">
      <c r="A522" s="33"/>
      <c r="B522" s="34"/>
    </row>
    <row r="523" spans="1:2" ht="12.75">
      <c r="A523" s="33"/>
      <c r="B523" s="34"/>
    </row>
    <row r="524" spans="1:2" ht="12.75">
      <c r="A524" s="33"/>
      <c r="B524" s="34"/>
    </row>
    <row r="525" spans="1:2" ht="12.75">
      <c r="A525" s="33"/>
      <c r="B525" s="34"/>
    </row>
    <row r="526" spans="1:2" ht="12.75">
      <c r="A526" s="33"/>
      <c r="B526" s="34"/>
    </row>
    <row r="527" spans="1:2" ht="12.75">
      <c r="A527" s="33"/>
      <c r="B527" s="34"/>
    </row>
    <row r="528" spans="1:2" ht="12.75">
      <c r="A528" s="33"/>
      <c r="B528" s="34"/>
    </row>
    <row r="529" spans="1:2" ht="12.75">
      <c r="A529" s="33"/>
      <c r="B529" s="34"/>
    </row>
    <row r="530" spans="1:2" ht="12.75">
      <c r="A530" s="33"/>
      <c r="B530" s="34"/>
    </row>
    <row r="531" spans="1:2" ht="12.75">
      <c r="A531" s="33"/>
      <c r="B531" s="34"/>
    </row>
    <row r="532" spans="1:2" ht="12.75">
      <c r="A532" s="33"/>
      <c r="B532" s="34"/>
    </row>
    <row r="533" spans="1:2" ht="12.75">
      <c r="A533" s="33"/>
      <c r="B533" s="34"/>
    </row>
    <row r="534" spans="1:2" ht="12.75">
      <c r="A534" s="33"/>
      <c r="B534" s="34"/>
    </row>
    <row r="535" spans="1:2" ht="12.75">
      <c r="A535" s="33"/>
      <c r="B535" s="34"/>
    </row>
    <row r="536" spans="1:2" ht="12.75">
      <c r="A536" s="33"/>
      <c r="B536" s="34"/>
    </row>
    <row r="537" spans="1:2" ht="12.75">
      <c r="A537" s="33"/>
      <c r="B537" s="34"/>
    </row>
    <row r="538" spans="1:2" ht="12.75">
      <c r="A538" s="33"/>
      <c r="B538" s="34"/>
    </row>
    <row r="539" spans="1:2" ht="12.75">
      <c r="A539" s="33"/>
      <c r="B539" s="34"/>
    </row>
    <row r="540" spans="1:2" ht="12.75">
      <c r="A540" s="33"/>
      <c r="B540" s="34"/>
    </row>
    <row r="541" spans="1:2" ht="12.75">
      <c r="A541" s="33"/>
      <c r="B541" s="34"/>
    </row>
    <row r="542" spans="1:2" ht="12.75">
      <c r="A542" s="33"/>
      <c r="B542" s="34"/>
    </row>
    <row r="543" spans="1:2" ht="12.75">
      <c r="A543" s="33"/>
      <c r="B543" s="34"/>
    </row>
    <row r="544" spans="1:2" ht="12.75">
      <c r="A544" s="33"/>
      <c r="B544" s="34"/>
    </row>
    <row r="545" spans="1:2" ht="12.75">
      <c r="A545" s="33"/>
      <c r="B545" s="34"/>
    </row>
    <row r="546" spans="1:2" ht="12.75">
      <c r="A546" s="33"/>
      <c r="B546" s="34"/>
    </row>
    <row r="547" spans="1:2" ht="12.75">
      <c r="A547" s="33"/>
      <c r="B547" s="34"/>
    </row>
    <row r="548" spans="1:2" ht="12.75">
      <c r="A548" s="33"/>
      <c r="B548" s="34"/>
    </row>
    <row r="549" spans="1:2" ht="12.75">
      <c r="A549" s="33"/>
      <c r="B549" s="34"/>
    </row>
    <row r="550" spans="1:2" ht="12.75">
      <c r="A550" s="33"/>
      <c r="B550" s="34"/>
    </row>
    <row r="551" spans="1:2" ht="12.75">
      <c r="A551" s="33"/>
      <c r="B551" s="34"/>
    </row>
    <row r="552" spans="1:2" ht="12.75">
      <c r="A552" s="33"/>
      <c r="B552" s="34"/>
    </row>
  </sheetData>
  <sheetProtection/>
  <mergeCells count="3">
    <mergeCell ref="A3:B3"/>
    <mergeCell ref="A4:B4"/>
    <mergeCell ref="A2:E2"/>
  </mergeCells>
  <printOptions/>
  <pageMargins left="0.7" right="0.7" top="0.75" bottom="0.75" header="0.3" footer="0.3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2022-03-30T22:50:59Z</dcterms:modified>
  <cp:category/>
  <cp:version/>
  <cp:contentType/>
  <cp:contentStatus/>
</cp:coreProperties>
</file>